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8" activeTab="3"/>
  </bookViews>
  <sheets>
    <sheet name="Gruppe A" sheetId="1" r:id="rId1"/>
    <sheet name="Gruppe B" sheetId="2" r:id="rId2"/>
    <sheet name="Hauptrunde Plätze 1-8" sheetId="3" r:id="rId3"/>
    <sheet name="Hauptrunde Plätze 9-16" sheetId="4" r:id="rId4"/>
  </sheets>
  <definedNames>
    <definedName name="_xlnm.Print_Area_4">#REF!</definedName>
  </definedNames>
  <calcPr fullCalcOnLoad="1"/>
</workbook>
</file>

<file path=xl/sharedStrings.xml><?xml version="1.0" encoding="utf-8"?>
<sst xmlns="http://schemas.openxmlformats.org/spreadsheetml/2006/main" count="239" uniqueCount="62">
  <si>
    <t>Bilanz</t>
  </si>
  <si>
    <t>Siege : Niederlagen</t>
  </si>
  <si>
    <t>Platzierung</t>
  </si>
  <si>
    <t>Tobias</t>
  </si>
  <si>
    <t>Justin</t>
  </si>
  <si>
    <t>Lukas</t>
  </si>
  <si>
    <t>Meike</t>
  </si>
  <si>
    <t>Halbfinale:</t>
  </si>
  <si>
    <t>Spiel 1:</t>
  </si>
  <si>
    <t>Platz 1</t>
  </si>
  <si>
    <t>:</t>
  </si>
  <si>
    <t>Platz 3</t>
  </si>
  <si>
    <t>Spiel 3:</t>
  </si>
  <si>
    <t>Platz 2</t>
  </si>
  <si>
    <t>Platz 4</t>
  </si>
  <si>
    <t>Spiel um Platz 3:</t>
  </si>
  <si>
    <t>Verlierer Spiel 1</t>
  </si>
  <si>
    <t>Verlierer Spiel 2</t>
  </si>
  <si>
    <t>Finale:</t>
  </si>
  <si>
    <t>Sieger Spiel 1</t>
  </si>
  <si>
    <t>Sieger Spiel 2</t>
  </si>
  <si>
    <t>Gewinnsätze:</t>
  </si>
  <si>
    <t>Gewinnsätze Finalspiele:</t>
  </si>
  <si>
    <t>Paarungen 1</t>
  </si>
  <si>
    <t>Paarungen 6</t>
  </si>
  <si>
    <t>Name</t>
  </si>
  <si>
    <t>Sätze</t>
  </si>
  <si>
    <t>Paarungen 2</t>
  </si>
  <si>
    <t>Paarungen 7</t>
  </si>
  <si>
    <t xml:space="preserve"> </t>
  </si>
  <si>
    <t>Paarungen 3</t>
  </si>
  <si>
    <t>Paarungen 4</t>
  </si>
  <si>
    <t>Paarungen 5</t>
  </si>
  <si>
    <t>Melissa</t>
  </si>
  <si>
    <t>Clemens</t>
  </si>
  <si>
    <t>Celine</t>
  </si>
  <si>
    <t>Fiona</t>
  </si>
  <si>
    <t>Luca</t>
  </si>
  <si>
    <t>Pascal</t>
  </si>
  <si>
    <t>Daniel</t>
  </si>
  <si>
    <t>Robin</t>
  </si>
  <si>
    <t>Naomi</t>
  </si>
  <si>
    <t>Lea</t>
  </si>
  <si>
    <t>Ferdi</t>
  </si>
  <si>
    <t>Larissa</t>
  </si>
  <si>
    <t>Spiel Nr.</t>
  </si>
  <si>
    <t>Viertelfinale:</t>
  </si>
  <si>
    <t>-</t>
  </si>
  <si>
    <t>3:0</t>
  </si>
  <si>
    <t>1:3</t>
  </si>
  <si>
    <t>0:3</t>
  </si>
  <si>
    <t>Halbfinale</t>
  </si>
  <si>
    <t>Platz 5-8</t>
  </si>
  <si>
    <t>Finale</t>
  </si>
  <si>
    <t>Platz5</t>
  </si>
  <si>
    <t>Platz 7</t>
  </si>
  <si>
    <t>3:1</t>
  </si>
  <si>
    <t>Platz 9</t>
  </si>
  <si>
    <t>Platz 11</t>
  </si>
  <si>
    <t>Platz 13</t>
  </si>
  <si>
    <t>Platz 15</t>
  </si>
  <si>
    <t>Jugendvereinsmeisterschaften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</si>
</sst>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1" fillId="0" borderId="0" xfId="46" applyFont="1" applyAlignment="1" applyProtection="1">
      <alignment horizontal="left"/>
      <protection hidden="1"/>
    </xf>
    <xf numFmtId="0" fontId="1" fillId="0" borderId="0" xfId="46" applyFont="1" applyAlignment="1" applyProtection="1">
      <alignment horizontal="center"/>
      <protection hidden="1"/>
    </xf>
    <xf numFmtId="0" fontId="0" fillId="0" borderId="10" xfId="46" applyBorder="1" applyProtection="1">
      <alignment/>
      <protection hidden="1"/>
    </xf>
    <xf numFmtId="0" fontId="0" fillId="0" borderId="11" xfId="46" applyBorder="1" applyAlignment="1" applyProtection="1">
      <alignment horizontal="left"/>
      <protection hidden="1"/>
    </xf>
    <xf numFmtId="0" fontId="0" fillId="0" borderId="12" xfId="46" applyNumberFormat="1" applyBorder="1" applyAlignment="1" applyProtection="1">
      <alignment horizontal="center"/>
      <protection hidden="1"/>
    </xf>
    <xf numFmtId="0" fontId="0" fillId="0" borderId="13" xfId="46" applyBorder="1" applyAlignment="1" applyProtection="1">
      <alignment horizontal="center"/>
      <protection hidden="1"/>
    </xf>
    <xf numFmtId="0" fontId="0" fillId="0" borderId="14" xfId="46" applyBorder="1" applyAlignment="1" applyProtection="1">
      <alignment horizontal="left"/>
      <protection hidden="1"/>
    </xf>
    <xf numFmtId="0" fontId="0" fillId="0" borderId="15" xfId="46" applyBorder="1" applyAlignment="1" applyProtection="1">
      <alignment horizontal="center"/>
      <protection hidden="1"/>
    </xf>
    <xf numFmtId="0" fontId="0" fillId="0" borderId="16" xfId="46" applyBorder="1" applyAlignment="1" applyProtection="1">
      <alignment horizontal="center"/>
      <protection hidden="1"/>
    </xf>
    <xf numFmtId="0" fontId="0" fillId="0" borderId="17" xfId="46" applyBorder="1" applyAlignment="1" applyProtection="1">
      <alignment horizontal="left"/>
      <protection hidden="1"/>
    </xf>
    <xf numFmtId="0" fontId="0" fillId="0" borderId="18" xfId="46" applyBorder="1" applyAlignment="1" applyProtection="1">
      <alignment horizontal="center"/>
      <protection hidden="1"/>
    </xf>
    <xf numFmtId="0" fontId="0" fillId="0" borderId="19" xfId="46" applyBorder="1" applyAlignment="1" applyProtection="1">
      <alignment horizontal="center"/>
      <protection hidden="1"/>
    </xf>
    <xf numFmtId="0" fontId="0" fillId="0" borderId="0" xfId="46" applyBorder="1" applyProtection="1">
      <alignment/>
      <protection hidden="1"/>
    </xf>
    <xf numFmtId="0" fontId="0" fillId="0" borderId="0" xfId="46" applyBorder="1" applyAlignment="1" applyProtection="1">
      <alignment horizontal="center"/>
      <protection hidden="1"/>
    </xf>
    <xf numFmtId="0" fontId="0" fillId="0" borderId="0" xfId="46" applyFont="1" applyProtection="1">
      <alignment/>
      <protection hidden="1"/>
    </xf>
    <xf numFmtId="0" fontId="0" fillId="0" borderId="0" xfId="46" applyBorder="1" applyAlignment="1" applyProtection="1">
      <alignment horizontal="left"/>
      <protection hidden="1"/>
    </xf>
    <xf numFmtId="0" fontId="0" fillId="0" borderId="0" xfId="46" applyBorder="1" applyAlignment="1" applyProtection="1">
      <alignment horizontal="left"/>
      <protection hidden="1" locked="0"/>
    </xf>
    <xf numFmtId="0" fontId="0" fillId="0" borderId="20" xfId="46" applyFont="1" applyBorder="1" applyAlignment="1" applyProtection="1">
      <alignment horizontal="center" vertical="center" textRotation="90"/>
      <protection hidden="1"/>
    </xf>
    <xf numFmtId="0" fontId="0" fillId="0" borderId="14" xfId="46" applyFont="1" applyBorder="1" applyProtection="1">
      <alignment/>
      <protection hidden="1"/>
    </xf>
    <xf numFmtId="0" fontId="0" fillId="33" borderId="12" xfId="46" applyFill="1" applyBorder="1" applyAlignment="1" applyProtection="1">
      <alignment horizontal="center"/>
      <protection hidden="1"/>
    </xf>
    <xf numFmtId="0" fontId="0" fillId="0" borderId="21" xfId="46" applyBorder="1" applyAlignment="1" applyProtection="1">
      <alignment horizontal="center"/>
      <protection hidden="1"/>
    </xf>
    <xf numFmtId="0" fontId="0" fillId="0" borderId="22" xfId="46" applyBorder="1" applyAlignment="1" applyProtection="1">
      <alignment horizontal="center"/>
      <protection hidden="1"/>
    </xf>
    <xf numFmtId="0" fontId="0" fillId="0" borderId="12" xfId="46" applyBorder="1" applyAlignment="1" applyProtection="1">
      <alignment horizontal="center"/>
      <protection hidden="1"/>
    </xf>
    <xf numFmtId="0" fontId="0" fillId="0" borderId="23" xfId="46" applyBorder="1" applyProtection="1">
      <alignment/>
      <protection hidden="1"/>
    </xf>
    <xf numFmtId="0" fontId="6" fillId="0" borderId="0" xfId="46" applyFont="1" applyProtection="1">
      <alignment/>
      <protection hidden="1"/>
    </xf>
    <xf numFmtId="0" fontId="0" fillId="0" borderId="24" xfId="46" applyBorder="1" applyAlignment="1" applyProtection="1">
      <alignment horizontal="center"/>
      <protection hidden="1"/>
    </xf>
    <xf numFmtId="0" fontId="0" fillId="0" borderId="25" xfId="46" applyBorder="1" applyAlignment="1" applyProtection="1">
      <alignment horizontal="center"/>
      <protection hidden="1"/>
    </xf>
    <xf numFmtId="0" fontId="0" fillId="0" borderId="26" xfId="46" applyBorder="1" applyProtection="1">
      <alignment/>
      <protection hidden="1"/>
    </xf>
    <xf numFmtId="0" fontId="0" fillId="0" borderId="17" xfId="46" applyBorder="1" applyProtection="1">
      <alignment/>
      <protection hidden="1"/>
    </xf>
    <xf numFmtId="0" fontId="0" fillId="0" borderId="27" xfId="46" applyBorder="1" applyAlignment="1" applyProtection="1">
      <alignment horizontal="center"/>
      <protection hidden="1"/>
    </xf>
    <xf numFmtId="0" fontId="0" fillId="0" borderId="28" xfId="46" applyBorder="1" applyAlignment="1" applyProtection="1">
      <alignment horizontal="center"/>
      <protection hidden="1"/>
    </xf>
    <xf numFmtId="0" fontId="3" fillId="0" borderId="0" xfId="46" applyFont="1" applyProtection="1">
      <alignment/>
      <protection hidden="1"/>
    </xf>
    <xf numFmtId="0" fontId="3" fillId="0" borderId="0" xfId="46" applyFont="1" applyAlignment="1" applyProtection="1">
      <alignment horizontal="center"/>
      <protection hidden="1"/>
    </xf>
    <xf numFmtId="0" fontId="0" fillId="0" borderId="10" xfId="46" applyBorder="1" applyAlignment="1" applyProtection="1">
      <alignment horizontal="center"/>
      <protection hidden="1" locked="0"/>
    </xf>
    <xf numFmtId="0" fontId="6" fillId="0" borderId="0" xfId="46" applyFont="1" applyFill="1" applyBorder="1" applyProtection="1">
      <alignment/>
      <protection hidden="1"/>
    </xf>
    <xf numFmtId="0" fontId="0" fillId="0" borderId="0" xfId="46" applyAlignment="1" applyProtection="1">
      <alignment horizontal="center"/>
      <protection hidden="1"/>
    </xf>
    <xf numFmtId="0" fontId="0" fillId="0" borderId="29" xfId="46" applyFont="1" applyBorder="1" applyAlignment="1" applyProtection="1">
      <alignment horizontal="center"/>
      <protection hidden="1"/>
    </xf>
    <xf numFmtId="0" fontId="0" fillId="0" borderId="30" xfId="46" applyBorder="1" applyAlignment="1" applyProtection="1">
      <alignment horizontal="left"/>
      <protection hidden="1"/>
    </xf>
    <xf numFmtId="0" fontId="0" fillId="0" borderId="31" xfId="46" applyBorder="1" applyAlignment="1" applyProtection="1">
      <alignment horizontal="left"/>
      <protection hidden="1" locked="0"/>
    </xf>
    <xf numFmtId="0" fontId="0" fillId="0" borderId="11" xfId="46" applyBorder="1" applyAlignment="1" applyProtection="1">
      <alignment horizontal="left"/>
      <protection hidden="1" locked="0"/>
    </xf>
    <xf numFmtId="0" fontId="0" fillId="0" borderId="0" xfId="46" applyAlignment="1" applyProtection="1">
      <alignment horizontal="left"/>
      <protection hidden="1"/>
    </xf>
    <xf numFmtId="0" fontId="0" fillId="0" borderId="32" xfId="46" applyBorder="1" applyAlignment="1" applyProtection="1">
      <alignment horizontal="left"/>
      <protection hidden="1"/>
    </xf>
    <xf numFmtId="0" fontId="0" fillId="0" borderId="33" xfId="46" applyBorder="1" applyAlignment="1" applyProtection="1">
      <alignment horizontal="left"/>
      <protection hidden="1" locked="0"/>
    </xf>
    <xf numFmtId="0" fontId="0" fillId="0" borderId="14" xfId="46" applyBorder="1" applyAlignment="1" applyProtection="1">
      <alignment horizontal="left"/>
      <protection hidden="1" locked="0"/>
    </xf>
    <xf numFmtId="0" fontId="0" fillId="0" borderId="34" xfId="46" applyBorder="1" applyAlignment="1" applyProtection="1">
      <alignment horizontal="left"/>
      <protection hidden="1"/>
    </xf>
    <xf numFmtId="0" fontId="0" fillId="0" borderId="35" xfId="46" applyBorder="1" applyAlignment="1" applyProtection="1">
      <alignment horizontal="left"/>
      <protection hidden="1" locked="0"/>
    </xf>
    <xf numFmtId="0" fontId="0" fillId="0" borderId="17" xfId="46" applyBorder="1" applyAlignment="1" applyProtection="1">
      <alignment horizontal="left"/>
      <protection hidden="1" locked="0"/>
    </xf>
    <xf numFmtId="0" fontId="0" fillId="0" borderId="11" xfId="46" applyBorder="1" applyProtection="1">
      <alignment/>
      <protection hidden="1"/>
    </xf>
    <xf numFmtId="0" fontId="0" fillId="0" borderId="0" xfId="46" applyBorder="1" applyAlignment="1" applyProtection="1">
      <alignment/>
      <protection hidden="1"/>
    </xf>
    <xf numFmtId="0" fontId="0" fillId="0" borderId="36" xfId="46" applyBorder="1" applyProtection="1">
      <alignment/>
      <protection hidden="1"/>
    </xf>
    <xf numFmtId="0" fontId="0" fillId="0" borderId="37" xfId="46" applyBorder="1" applyProtection="1">
      <alignment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7" xfId="46" applyBorder="1" applyAlignment="1" applyProtection="1">
      <alignment horizontal="left"/>
      <protection hidden="1"/>
    </xf>
    <xf numFmtId="0" fontId="0" fillId="0" borderId="10" xfId="46" applyFont="1" applyBorder="1" applyAlignment="1" applyProtection="1">
      <alignment horizontal="center"/>
      <protection hidden="1"/>
    </xf>
    <xf numFmtId="0" fontId="0" fillId="0" borderId="10" xfId="46" applyBorder="1" applyAlignment="1" applyProtection="1">
      <alignment horizontal="center"/>
      <protection hidden="1"/>
    </xf>
    <xf numFmtId="0" fontId="0" fillId="0" borderId="20" xfId="46" applyFont="1" applyBorder="1" applyAlignment="1" applyProtection="1">
      <alignment horizontal="center"/>
      <protection hidden="1"/>
    </xf>
    <xf numFmtId="0" fontId="0" fillId="0" borderId="11" xfId="46" applyBorder="1" applyAlignment="1" applyProtection="1">
      <alignment horizontal="left"/>
      <protection hidden="1"/>
    </xf>
    <xf numFmtId="0" fontId="0" fillId="0" borderId="14" xfId="46" applyBorder="1" applyAlignment="1" applyProtection="1">
      <alignment horizontal="left"/>
      <protection hidden="1"/>
    </xf>
    <xf numFmtId="0" fontId="0" fillId="0" borderId="33" xfId="46" applyBorder="1" applyAlignment="1" applyProtection="1">
      <alignment horizontal="left"/>
      <protection hidden="1"/>
    </xf>
    <xf numFmtId="0" fontId="0" fillId="0" borderId="32" xfId="46" applyBorder="1" applyAlignment="1" applyProtection="1">
      <alignment horizontal="left"/>
      <protection hidden="1"/>
    </xf>
    <xf numFmtId="0" fontId="0" fillId="0" borderId="35" xfId="46" applyBorder="1" applyAlignment="1" applyProtection="1">
      <alignment horizontal="left"/>
      <protection hidden="1"/>
    </xf>
    <xf numFmtId="0" fontId="0" fillId="0" borderId="34" xfId="46" applyBorder="1" applyAlignment="1" applyProtection="1">
      <alignment horizontal="left"/>
      <protection hidden="1"/>
    </xf>
    <xf numFmtId="0" fontId="0" fillId="0" borderId="38" xfId="46" applyBorder="1" applyAlignment="1" applyProtection="1">
      <alignment horizontal="left"/>
      <protection hidden="1"/>
    </xf>
    <xf numFmtId="0" fontId="0" fillId="0" borderId="30" xfId="46" applyBorder="1" applyAlignment="1" applyProtection="1">
      <alignment horizontal="left"/>
      <protection hidden="1"/>
    </xf>
    <xf numFmtId="0" fontId="0" fillId="0" borderId="39" xfId="46" applyBorder="1" applyAlignment="1" applyProtection="1">
      <alignment horizontal="left"/>
      <protection hidden="1"/>
    </xf>
    <xf numFmtId="0" fontId="0" fillId="0" borderId="40" xfId="46" applyFont="1" applyBorder="1" applyAlignment="1" applyProtection="1">
      <alignment horizontal="center"/>
      <protection hidden="1"/>
    </xf>
    <xf numFmtId="0" fontId="0" fillId="0" borderId="29" xfId="46" applyFont="1" applyBorder="1" applyAlignment="1" applyProtection="1">
      <alignment horizontal="center"/>
      <protection hidden="1"/>
    </xf>
    <xf numFmtId="0" fontId="0" fillId="0" borderId="14" xfId="46" applyBorder="1" applyAlignment="1" applyProtection="1">
      <alignment horizontal="center"/>
      <protection hidden="1"/>
    </xf>
    <xf numFmtId="0" fontId="0" fillId="0" borderId="26" xfId="46" applyBorder="1" applyAlignment="1" applyProtection="1">
      <alignment horizontal="center"/>
      <protection hidden="1"/>
    </xf>
    <xf numFmtId="0" fontId="0" fillId="0" borderId="17" xfId="46" applyBorder="1" applyAlignment="1" applyProtection="1">
      <alignment horizontal="center"/>
      <protection hidden="1"/>
    </xf>
    <xf numFmtId="0" fontId="0" fillId="0" borderId="41" xfId="46" applyBorder="1" applyAlignment="1" applyProtection="1">
      <alignment horizontal="center"/>
      <protection hidden="1"/>
    </xf>
    <xf numFmtId="0" fontId="0" fillId="0" borderId="11" xfId="46" applyBorder="1" applyAlignment="1" applyProtection="1">
      <alignment horizontal="center"/>
      <protection hidden="1"/>
    </xf>
    <xf numFmtId="0" fontId="0" fillId="0" borderId="36" xfId="46" applyBorder="1" applyAlignment="1" applyProtection="1">
      <alignment horizontal="center"/>
      <protection hidden="1"/>
    </xf>
    <xf numFmtId="0" fontId="0" fillId="0" borderId="0" xfId="46" applyBorder="1" applyAlignment="1" applyProtection="1">
      <alignment horizontal="left"/>
      <protection hidden="1"/>
    </xf>
    <xf numFmtId="0" fontId="0" fillId="0" borderId="42" xfId="46" applyBorder="1" applyAlignment="1" applyProtection="1">
      <alignment horizontal="center"/>
      <protection hidden="1"/>
    </xf>
    <xf numFmtId="0" fontId="3" fillId="0" borderId="37" xfId="46" applyFont="1" applyBorder="1" applyAlignment="1" applyProtection="1">
      <alignment horizontal="center"/>
      <protection hidden="1"/>
    </xf>
    <xf numFmtId="0" fontId="0" fillId="0" borderId="43" xfId="46" applyFont="1" applyBorder="1" applyAlignment="1" applyProtection="1">
      <alignment horizontal="center"/>
      <protection hidden="1"/>
    </xf>
    <xf numFmtId="0" fontId="4" fillId="0" borderId="44" xfId="46" applyFont="1" applyBorder="1" applyAlignment="1" applyProtection="1">
      <alignment horizontal="center"/>
      <protection hidden="1"/>
    </xf>
    <xf numFmtId="0" fontId="0" fillId="0" borderId="32" xfId="46" applyFont="1" applyBorder="1" applyAlignment="1" applyProtection="1">
      <alignment horizontal="center"/>
      <protection hidden="1"/>
    </xf>
    <xf numFmtId="0" fontId="5" fillId="0" borderId="26" xfId="46" applyFont="1" applyBorder="1" applyAlignment="1" applyProtection="1">
      <alignment horizontal="center"/>
      <protection hidden="1"/>
    </xf>
    <xf numFmtId="0" fontId="0" fillId="0" borderId="39" xfId="46" applyBorder="1" applyAlignment="1" applyProtection="1">
      <alignment horizontal="center"/>
      <protection hidden="1"/>
    </xf>
    <xf numFmtId="0" fontId="7" fillId="0" borderId="40" xfId="46" applyFont="1" applyBorder="1" applyAlignment="1" applyProtection="1">
      <alignment horizontal="center"/>
      <protection hidden="1"/>
    </xf>
    <xf numFmtId="0" fontId="8" fillId="0" borderId="37" xfId="46" applyFont="1" applyFill="1" applyBorder="1" applyAlignment="1" applyProtection="1">
      <alignment horizontal="center"/>
      <protection hidden="1"/>
    </xf>
    <xf numFmtId="0" fontId="0" fillId="0" borderId="0" xfId="46" applyFont="1" applyBorder="1" applyAlignment="1" applyProtection="1">
      <alignment horizontal="left"/>
      <protection hidden="1"/>
    </xf>
    <xf numFmtId="0" fontId="7" fillId="0" borderId="10" xfId="46" applyFont="1" applyBorder="1" applyAlignment="1" applyProtection="1">
      <alignment horizontal="center" vertical="center"/>
      <protection hidden="1"/>
    </xf>
    <xf numFmtId="0" fontId="2" fillId="34" borderId="33" xfId="46" applyFont="1" applyFill="1" applyBorder="1" applyAlignment="1" applyProtection="1">
      <alignment horizontal="center"/>
      <protection hidden="1"/>
    </xf>
    <xf numFmtId="0" fontId="2" fillId="34" borderId="14" xfId="46" applyFont="1" applyFill="1" applyBorder="1" applyAlignment="1" applyProtection="1">
      <alignment horizontal="center"/>
      <protection hidden="1"/>
    </xf>
    <xf numFmtId="0" fontId="2" fillId="34" borderId="17" xfId="46" applyFont="1" applyFill="1" applyBorder="1" applyAlignment="1" applyProtection="1">
      <alignment horizontal="center"/>
      <protection hidden="1"/>
    </xf>
    <xf numFmtId="0" fontId="0" fillId="0" borderId="45" xfId="46" applyBorder="1" applyAlignment="1" applyProtection="1">
      <alignment horizontal="center" vertical="center" textRotation="90"/>
      <protection hidden="1"/>
    </xf>
    <xf numFmtId="0" fontId="0" fillId="0" borderId="40" xfId="46" applyBorder="1" applyAlignment="1" applyProtection="1">
      <alignment horizontal="center" vertical="center" textRotation="90"/>
      <protection hidden="1"/>
    </xf>
    <xf numFmtId="0" fontId="0" fillId="0" borderId="40" xfId="46" applyFont="1" applyBorder="1" applyAlignment="1" applyProtection="1">
      <alignment horizontal="center" vertical="center" textRotation="90" wrapText="1"/>
      <protection hidden="1"/>
    </xf>
    <xf numFmtId="0" fontId="2" fillId="34" borderId="38" xfId="46" applyFont="1" applyFill="1" applyBorder="1" applyAlignment="1" applyProtection="1">
      <alignment horizontal="center"/>
      <protection hidden="1"/>
    </xf>
    <xf numFmtId="0" fontId="0" fillId="0" borderId="46" xfId="46" applyBorder="1" applyAlignment="1" applyProtection="1">
      <alignment horizontal="center" vertical="center" textRotation="90"/>
      <protection hidden="1"/>
    </xf>
    <xf numFmtId="0" fontId="0" fillId="0" borderId="47" xfId="46" applyBorder="1" applyAlignment="1" applyProtection="1">
      <alignment horizontal="center" vertical="center" textRotation="90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3CDDD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zoomScalePageLayoutView="0" workbookViewId="0" topLeftCell="A1">
      <selection activeCell="Y33" sqref="Y33"/>
    </sheetView>
  </sheetViews>
  <sheetFormatPr defaultColWidth="11.421875" defaultRowHeight="12.75" customHeight="1"/>
  <cols>
    <col min="1" max="1" width="11.421875" style="1" customWidth="1"/>
    <col min="2" max="17" width="4.00390625" style="1" customWidth="1"/>
    <col min="18" max="18" width="4.421875" style="1" customWidth="1"/>
    <col min="19" max="19" width="4.28125" style="1" customWidth="1"/>
    <col min="20" max="21" width="4.00390625" style="1" customWidth="1"/>
    <col min="22" max="22" width="7.140625" style="1" customWidth="1"/>
    <col min="23" max="23" width="6.8515625" style="1" customWidth="1"/>
    <col min="24" max="24" width="3.140625" style="1" customWidth="1"/>
    <col min="25" max="25" width="11.421875" style="1" customWidth="1"/>
    <col min="26" max="26" width="6.140625" style="1" customWidth="1"/>
    <col min="27" max="27" width="3.00390625" style="1" customWidth="1"/>
    <col min="28" max="16384" width="11.421875" style="1" customWidth="1"/>
  </cols>
  <sheetData>
    <row r="1" spans="1:22" ht="18" customHeight="1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/>
    <row r="3" spans="1:22" ht="61.5" customHeight="1">
      <c r="A3" s="4"/>
      <c r="B3" s="95" t="str">
        <f>A4</f>
        <v>Tobias</v>
      </c>
      <c r="C3" s="95"/>
      <c r="D3" s="96" t="str">
        <f>A5</f>
        <v>Melissa</v>
      </c>
      <c r="E3" s="96"/>
      <c r="F3" s="96" t="str">
        <f>A6</f>
        <v>Clemens</v>
      </c>
      <c r="G3" s="96"/>
      <c r="H3" s="96" t="str">
        <f>A7</f>
        <v>Celine</v>
      </c>
      <c r="I3" s="96"/>
      <c r="J3" s="96" t="str">
        <f>A8</f>
        <v>Fiona</v>
      </c>
      <c r="K3" s="96"/>
      <c r="L3" s="96" t="str">
        <f>A9</f>
        <v>Meike</v>
      </c>
      <c r="M3" s="96"/>
      <c r="N3" s="91" t="str">
        <f>A10</f>
        <v>Luca</v>
      </c>
      <c r="O3" s="91"/>
      <c r="P3" s="92" t="str">
        <f>A11</f>
        <v>Pascal</v>
      </c>
      <c r="Q3" s="92"/>
      <c r="R3" s="92" t="s">
        <v>0</v>
      </c>
      <c r="S3" s="92"/>
      <c r="T3" s="93" t="s">
        <v>1</v>
      </c>
      <c r="U3" s="93"/>
      <c r="V3" s="19" t="s">
        <v>2</v>
      </c>
    </row>
    <row r="4" spans="1:23" ht="15" customHeight="1">
      <c r="A4" s="49" t="s">
        <v>3</v>
      </c>
      <c r="B4" s="94"/>
      <c r="C4" s="94"/>
      <c r="D4" s="21">
        <f>P27</f>
        <v>2</v>
      </c>
      <c r="E4" s="7">
        <f>Q27</f>
        <v>0</v>
      </c>
      <c r="F4" s="22">
        <f>P34</f>
        <v>2</v>
      </c>
      <c r="G4" s="23">
        <f>Q34</f>
        <v>0</v>
      </c>
      <c r="H4" s="24">
        <f>P41</f>
        <v>2</v>
      </c>
      <c r="I4" s="7">
        <f>Q41</f>
        <v>0</v>
      </c>
      <c r="J4" s="22">
        <f>E27</f>
        <v>2</v>
      </c>
      <c r="K4" s="23">
        <f>F27</f>
        <v>0</v>
      </c>
      <c r="L4" s="24">
        <f>E34</f>
        <v>2</v>
      </c>
      <c r="M4" s="7">
        <f>F34</f>
        <v>0</v>
      </c>
      <c r="N4" s="22">
        <f>E41</f>
        <v>2</v>
      </c>
      <c r="O4" s="23">
        <f>F41</f>
        <v>0</v>
      </c>
      <c r="P4" s="24">
        <f>E48</f>
        <v>2</v>
      </c>
      <c r="Q4" s="7">
        <f>F48</f>
        <v>0</v>
      </c>
      <c r="R4" s="24">
        <f>D4+F4+H4+J4+L4+N4+P4</f>
        <v>14</v>
      </c>
      <c r="S4" s="7">
        <f>E4+G4+I4+K4+M4+O4+Q4</f>
        <v>0</v>
      </c>
      <c r="T4" s="6">
        <f>IF(D4=C22,1,0)+IF(F4=C22,1,0)+IF(H4=C22,1,0)+IF(J4=C22,1,0)+IF(L4=C22,1,0)+IF(N4=C22,1,0)+IF(P4=C22,1,0)</f>
        <v>7</v>
      </c>
      <c r="U4" s="7">
        <f>IF(E4=C22,1,0)+IF(G4=C22,1,0)+IF(I4=C22,1,0)+IF(K4=C22,1,0)+IF(M4=C22,1,0)+IF(O4=C22,1,0)+IF(Q4=C22,1,0)</f>
        <v>0</v>
      </c>
      <c r="V4" s="51">
        <f>RANK(W4,W4:W11,0)</f>
        <v>1</v>
      </c>
      <c r="W4" s="26">
        <f aca="true" t="shared" si="0" ref="W4:W11">T4*1000-U4*1000+R4-S4</f>
        <v>7014</v>
      </c>
    </row>
    <row r="5" spans="1:23" ht="15" customHeight="1">
      <c r="A5" s="20" t="s">
        <v>33</v>
      </c>
      <c r="B5" s="27">
        <f>Q27</f>
        <v>0</v>
      </c>
      <c r="C5" s="28">
        <f>P27</f>
        <v>2</v>
      </c>
      <c r="D5" s="89"/>
      <c r="E5" s="89"/>
      <c r="F5" s="27">
        <f>P42</f>
        <v>1</v>
      </c>
      <c r="G5" s="28">
        <f>Q42</f>
        <v>2</v>
      </c>
      <c r="H5" s="9">
        <f>Q35</f>
        <v>2</v>
      </c>
      <c r="I5" s="10">
        <f>P35</f>
        <v>0</v>
      </c>
      <c r="J5" s="27">
        <f>E49</f>
        <v>2</v>
      </c>
      <c r="K5" s="28">
        <f>F49</f>
        <v>0</v>
      </c>
      <c r="L5" s="9">
        <f>E28</f>
        <v>2</v>
      </c>
      <c r="M5" s="10">
        <f>F28</f>
        <v>0</v>
      </c>
      <c r="N5" s="27">
        <f>E35</f>
        <v>2</v>
      </c>
      <c r="O5" s="28">
        <f>F35</f>
        <v>0</v>
      </c>
      <c r="P5" s="9">
        <f>E42</f>
        <v>2</v>
      </c>
      <c r="Q5" s="10">
        <f>F42</f>
        <v>0</v>
      </c>
      <c r="R5" s="9">
        <f>B5+F5+H5+J5+L5+N5+P5</f>
        <v>11</v>
      </c>
      <c r="S5" s="10">
        <f>C5+G5+I5+K5+M5+O5+Q5</f>
        <v>4</v>
      </c>
      <c r="T5" s="9">
        <f>IF(B5=C22,1,0)+IF(F5=C22,1,0)+IF(H5=C22,1,0)+IF(J5=C22,1,0)+IF(L5=C22,1,0)+IF(N5=C22,1,0)+IF(P5=C22,1,0)</f>
        <v>5</v>
      </c>
      <c r="U5" s="10">
        <f>IF(C5=C22,1,0)+IF(G5=C22,1,0)+IF(I5=C22,1,0)+IF(K5=C22,1,0)+IF(M5=C22,1,0)+IF(O5=C22,1,0)+IF(Q5=C22,1,0)</f>
        <v>2</v>
      </c>
      <c r="V5" s="25">
        <f>RANK(W5,W4:W11,0)</f>
        <v>3</v>
      </c>
      <c r="W5" s="26">
        <f t="shared" si="0"/>
        <v>3007</v>
      </c>
    </row>
    <row r="6" spans="1:23" ht="15" customHeight="1">
      <c r="A6" s="20" t="s">
        <v>34</v>
      </c>
      <c r="B6" s="27">
        <f>Q34</f>
        <v>0</v>
      </c>
      <c r="C6" s="28">
        <f>P34</f>
        <v>2</v>
      </c>
      <c r="D6" s="9">
        <f>Q42</f>
        <v>2</v>
      </c>
      <c r="E6" s="10">
        <f>P42</f>
        <v>1</v>
      </c>
      <c r="F6" s="88"/>
      <c r="G6" s="88"/>
      <c r="H6" s="9">
        <f>P28</f>
        <v>2</v>
      </c>
      <c r="I6" s="10">
        <f>Q28</f>
        <v>0</v>
      </c>
      <c r="J6" s="27">
        <f>E43</f>
        <v>2</v>
      </c>
      <c r="K6" s="28">
        <f>F43</f>
        <v>0</v>
      </c>
      <c r="L6" s="9">
        <f>E50</f>
        <v>2</v>
      </c>
      <c r="M6" s="10">
        <f>F50</f>
        <v>0</v>
      </c>
      <c r="N6" s="27">
        <f>E29</f>
        <v>2</v>
      </c>
      <c r="O6" s="28">
        <f>F29</f>
        <v>0</v>
      </c>
      <c r="P6" s="9">
        <f>E36</f>
        <v>2</v>
      </c>
      <c r="Q6" s="10">
        <f>F36</f>
        <v>0</v>
      </c>
      <c r="R6" s="9">
        <f>B6+D6+H6+J6+L6+N6+P6</f>
        <v>12</v>
      </c>
      <c r="S6" s="10">
        <f>C6+E6+I6+K6+M6+O6+Q6</f>
        <v>3</v>
      </c>
      <c r="T6" s="9">
        <f>IF(D6=C22,1,0)+IF(B6=C22,1,0)+IF(H6=C22,1,0)+IF(J6=C22,1,0)+IF(L6=C22,1,0)+IF(N6=C22,1,0)+IF(P6=C22,1,0)</f>
        <v>6</v>
      </c>
      <c r="U6" s="10">
        <f>IF(E6=C22,1,0)+IF(C6=C22,1,0)+IF(I6=C22,1,0)+IF(K6=C22,1,0)+IF(M6=C22,1,0)+IF(O6=C22,1,0)+IF(Q6=C22,1,0)</f>
        <v>1</v>
      </c>
      <c r="V6" s="29">
        <f>RANK(W6,W4:W11,0)</f>
        <v>2</v>
      </c>
      <c r="W6" s="26">
        <f t="shared" si="0"/>
        <v>5009</v>
      </c>
    </row>
    <row r="7" spans="1:23" ht="15" customHeight="1">
      <c r="A7" s="20" t="s">
        <v>35</v>
      </c>
      <c r="B7" s="27">
        <f>Q41</f>
        <v>0</v>
      </c>
      <c r="C7" s="28">
        <f>P41</f>
        <v>2</v>
      </c>
      <c r="D7" s="9">
        <f>P35</f>
        <v>0</v>
      </c>
      <c r="E7" s="10">
        <f>Q35</f>
        <v>2</v>
      </c>
      <c r="F7" s="27">
        <f>Q28</f>
        <v>0</v>
      </c>
      <c r="G7" s="28">
        <f>P28</f>
        <v>2</v>
      </c>
      <c r="H7" s="89"/>
      <c r="I7" s="89"/>
      <c r="J7" s="27">
        <f>E37</f>
        <v>2</v>
      </c>
      <c r="K7" s="28">
        <f>F37</f>
        <v>0</v>
      </c>
      <c r="L7" s="9">
        <f>E44</f>
        <v>2</v>
      </c>
      <c r="M7" s="10">
        <f>F44</f>
        <v>0</v>
      </c>
      <c r="N7" s="27">
        <f>E51</f>
        <v>2</v>
      </c>
      <c r="O7" s="28">
        <f>F51</f>
        <v>0</v>
      </c>
      <c r="P7" s="9">
        <f>E30</f>
        <v>2</v>
      </c>
      <c r="Q7" s="10">
        <f>F30</f>
        <v>0</v>
      </c>
      <c r="R7" s="9">
        <f>B7+D7+F7+J7+L7+N7+P7</f>
        <v>8</v>
      </c>
      <c r="S7" s="10">
        <f>C7+E7+G7+K7+M7+O7+Q7</f>
        <v>6</v>
      </c>
      <c r="T7" s="9">
        <f>IF(D7=C22,1,0)+IF(F7=C22,1,0)+IF(B7=C22,1,0)+IF(J7=C22,1,0)+IF(L7=C22,1,0)+IF(N7=C22,1,0)+IF(P7=C22,1,0)</f>
        <v>4</v>
      </c>
      <c r="U7" s="10">
        <f>IF(E7=C22,1,0)+IF(G7=C22,1,0)+IF(C7=C22,1,0)+IF(K7=C22,1,0)+IF(M7=C22,1,0)+IF(O7=C22,1,0)+IF(Q7=C22,1,0)</f>
        <v>3</v>
      </c>
      <c r="V7" s="29">
        <f>RANK(W7,W4:W11,0)</f>
        <v>4</v>
      </c>
      <c r="W7" s="26">
        <f t="shared" si="0"/>
        <v>1002</v>
      </c>
    </row>
    <row r="8" spans="1:23" ht="15" customHeight="1">
      <c r="A8" s="20" t="s">
        <v>36</v>
      </c>
      <c r="B8" s="27">
        <f>F27</f>
        <v>0</v>
      </c>
      <c r="C8" s="28">
        <f>E27</f>
        <v>2</v>
      </c>
      <c r="D8" s="9">
        <f>F49</f>
        <v>0</v>
      </c>
      <c r="E8" s="10">
        <f>E49</f>
        <v>2</v>
      </c>
      <c r="F8" s="27">
        <f>F43</f>
        <v>0</v>
      </c>
      <c r="G8" s="28">
        <f>E43</f>
        <v>2</v>
      </c>
      <c r="H8" s="9">
        <f>F37</f>
        <v>0</v>
      </c>
      <c r="I8" s="10">
        <f>E37</f>
        <v>2</v>
      </c>
      <c r="J8" s="88"/>
      <c r="K8" s="88"/>
      <c r="L8" s="9">
        <f>P29</f>
        <v>0</v>
      </c>
      <c r="M8" s="10">
        <f>Q29</f>
        <v>2</v>
      </c>
      <c r="N8" s="27">
        <f>P36</f>
        <v>0</v>
      </c>
      <c r="O8" s="28">
        <f>Q36</f>
        <v>2</v>
      </c>
      <c r="P8" s="9">
        <f>P43</f>
        <v>0</v>
      </c>
      <c r="Q8" s="10">
        <f>Q43</f>
        <v>2</v>
      </c>
      <c r="R8" s="9">
        <f>B8+D8+F8+H8+L8+N8+P8</f>
        <v>0</v>
      </c>
      <c r="S8" s="10">
        <f>C8+E8+G8+I8+M8+O8+Q8</f>
        <v>14</v>
      </c>
      <c r="T8" s="9">
        <f>IF(D8=C22,1,0)+IF(F8=C22,1,0)+IF(H8=C22,1,0)+IF(B8=C22,1,0)+IF(L8=C22,1,0)+IF(N8=C22,1,0)+IF(P8=C22,1,0)</f>
        <v>0</v>
      </c>
      <c r="U8" s="10">
        <f>IF(E8=C22,1,0)+IF(G8=C22,1,0)+IF(C8=C22,1,0)+IF(I8=C22,1,0)+IF(M8=C22,1,0)+IF(O8=C22,1,0)+IF(Q8=C22,1,0)</f>
        <v>7</v>
      </c>
      <c r="V8" s="29">
        <f>RANK(W8,W4:W11,0)</f>
        <v>8</v>
      </c>
      <c r="W8" s="26">
        <f t="shared" si="0"/>
        <v>-7014</v>
      </c>
    </row>
    <row r="9" spans="1:23" ht="15" customHeight="1">
      <c r="A9" s="20" t="s">
        <v>6</v>
      </c>
      <c r="B9" s="27">
        <f>F34</f>
        <v>0</v>
      </c>
      <c r="C9" s="28">
        <f>E34</f>
        <v>2</v>
      </c>
      <c r="D9" s="9">
        <f>F28</f>
        <v>0</v>
      </c>
      <c r="E9" s="10">
        <f>E28</f>
        <v>2</v>
      </c>
      <c r="F9" s="27">
        <f>F50</f>
        <v>0</v>
      </c>
      <c r="G9" s="28">
        <f>E50</f>
        <v>2</v>
      </c>
      <c r="H9" s="9">
        <f>F44</f>
        <v>0</v>
      </c>
      <c r="I9" s="10">
        <f>E44</f>
        <v>2</v>
      </c>
      <c r="J9" s="27">
        <f>Q29</f>
        <v>2</v>
      </c>
      <c r="K9" s="28">
        <f>P29</f>
        <v>0</v>
      </c>
      <c r="L9" s="89"/>
      <c r="M9" s="89"/>
      <c r="N9" s="27">
        <f>P44</f>
        <v>2</v>
      </c>
      <c r="O9" s="28">
        <f>Q44</f>
        <v>0</v>
      </c>
      <c r="P9" s="9">
        <f>Q37</f>
        <v>2</v>
      </c>
      <c r="Q9" s="10">
        <f>P37</f>
        <v>1</v>
      </c>
      <c r="R9" s="9">
        <f>B9+D9+F9+H9+J9+N9+P9</f>
        <v>6</v>
      </c>
      <c r="S9" s="10">
        <f>C9+E9+G9+I9+K9+O9+Q9</f>
        <v>9</v>
      </c>
      <c r="T9" s="9">
        <f>IF(D9=C22,1,0)+IF(F9=C22,1,0)+IF(H9=C22,1,0)+IF(J9=C22,1,0)+IF(B9=C22,1,0)+IF(N9=C22,1,0)+IF(P9=C22,1,0)</f>
        <v>3</v>
      </c>
      <c r="U9" s="10">
        <f>IF(E9=C22,1,0)+IF(G9=C22,1,0)+IF(I9=C22,1,0)+IF(K9=C22,1,0)+IF(C9=C22,1,0)+IF(O9=C22,1,0)+IF(Q9=C22,1,0)</f>
        <v>4</v>
      </c>
      <c r="V9" s="29">
        <f>RANK(W9,W4:W11,0)</f>
        <v>5</v>
      </c>
      <c r="W9" s="26">
        <f t="shared" si="0"/>
        <v>-1003</v>
      </c>
    </row>
    <row r="10" spans="1:23" ht="15" customHeight="1">
      <c r="A10" s="20" t="s">
        <v>37</v>
      </c>
      <c r="B10" s="27">
        <f>F41</f>
        <v>0</v>
      </c>
      <c r="C10" s="28">
        <f>E41</f>
        <v>2</v>
      </c>
      <c r="D10" s="9">
        <f>F35</f>
        <v>0</v>
      </c>
      <c r="E10" s="10">
        <f>E35</f>
        <v>2</v>
      </c>
      <c r="F10" s="27">
        <f>F29</f>
        <v>0</v>
      </c>
      <c r="G10" s="28">
        <f>E29</f>
        <v>2</v>
      </c>
      <c r="H10" s="9">
        <f>F51</f>
        <v>0</v>
      </c>
      <c r="I10" s="10">
        <f>E51</f>
        <v>2</v>
      </c>
      <c r="J10" s="27">
        <f>Q36</f>
        <v>2</v>
      </c>
      <c r="K10" s="28">
        <f>P36</f>
        <v>0</v>
      </c>
      <c r="L10" s="9">
        <f>Q44</f>
        <v>0</v>
      </c>
      <c r="M10" s="10">
        <f>P44</f>
        <v>2</v>
      </c>
      <c r="N10" s="88"/>
      <c r="O10" s="88"/>
      <c r="P10" s="9">
        <f>P30</f>
        <v>2</v>
      </c>
      <c r="Q10" s="10">
        <f>Q30</f>
        <v>1</v>
      </c>
      <c r="R10" s="9">
        <f>B10+D10+F10+H10+J10+L10+P10</f>
        <v>4</v>
      </c>
      <c r="S10" s="10">
        <f>C10+E10+G10+I10+K10+M10+Q10</f>
        <v>11</v>
      </c>
      <c r="T10" s="9">
        <f>IF(D10=C22,1,0)+IF(F10=C22,1,0)+IF(H10=C22,1,0)+IF(J10=C22,1,0)+IF(L10=C22,1,0)+IF(B10=C22,1,0)+IF(P10=C22,1,0)</f>
        <v>2</v>
      </c>
      <c r="U10" s="10">
        <f>IF(E10=C22,1,0)+IF(G10=C22,1,0)+IF(I10=C22,1,0)+IF(K10=C22,1,0)+IF(M10=C22,1,0)+IF(C10=C22,1,0)+IF(Q10=C22,1,0)</f>
        <v>5</v>
      </c>
      <c r="V10" s="29">
        <f>RANK(W10,W4:W11,0)</f>
        <v>6</v>
      </c>
      <c r="W10" s="26">
        <f t="shared" si="0"/>
        <v>-3007</v>
      </c>
    </row>
    <row r="11" spans="1:23" ht="15" customHeight="1">
      <c r="A11" s="30" t="s">
        <v>38</v>
      </c>
      <c r="B11" s="31">
        <f>F48</f>
        <v>0</v>
      </c>
      <c r="C11" s="32">
        <f>E48</f>
        <v>2</v>
      </c>
      <c r="D11" s="12">
        <f>F42</f>
        <v>0</v>
      </c>
      <c r="E11" s="13">
        <f>E42</f>
        <v>2</v>
      </c>
      <c r="F11" s="31">
        <f>F36</f>
        <v>0</v>
      </c>
      <c r="G11" s="32">
        <f>E36</f>
        <v>2</v>
      </c>
      <c r="H11" s="12">
        <f>F30</f>
        <v>0</v>
      </c>
      <c r="I11" s="13">
        <f>E30</f>
        <v>2</v>
      </c>
      <c r="J11" s="31">
        <f>Q43</f>
        <v>2</v>
      </c>
      <c r="K11" s="32">
        <f>P43</f>
        <v>0</v>
      </c>
      <c r="L11" s="12">
        <f>P37</f>
        <v>1</v>
      </c>
      <c r="M11" s="13">
        <f>Q37</f>
        <v>2</v>
      </c>
      <c r="N11" s="31">
        <f>Q30</f>
        <v>1</v>
      </c>
      <c r="O11" s="32">
        <f>P30</f>
        <v>2</v>
      </c>
      <c r="P11" s="90"/>
      <c r="Q11" s="90"/>
      <c r="R11" s="12">
        <f>B11+D11+F11+H11+J11+L11+N11</f>
        <v>4</v>
      </c>
      <c r="S11" s="13">
        <f>C11+E11+G11+I11+K11+M11+O11</f>
        <v>12</v>
      </c>
      <c r="T11" s="12">
        <f>IF(D11=C22,1,0)+IF(F11=C22,1,0)+IF(H11=C22,1,0)+IF(J11=C22,1,0)+IF(L11=C22,1,0)+IF(N11=C22,1,0)+IF(B11=C22,1,0)</f>
        <v>1</v>
      </c>
      <c r="U11" s="13">
        <f>IF(E11=C22,1,0)+IF(G11=C22,1,0)+IF(I11=C22,1,0)+IF(K11=C22,1,0)+IF(M11=C22,1,0)+IF(O11=C22,1,0)+IF(C11=C22,1,0)</f>
        <v>6</v>
      </c>
      <c r="V11" s="52">
        <f>RANK(W11,W4:W11,0)</f>
        <v>7</v>
      </c>
      <c r="W11" s="26">
        <f t="shared" si="0"/>
        <v>-5008</v>
      </c>
    </row>
    <row r="12" spans="17:22" ht="15" customHeight="1">
      <c r="Q12" s="16"/>
      <c r="R12" s="16">
        <f>R4+R5+R6+R7+R8+R9+R10+R11</f>
        <v>59</v>
      </c>
      <c r="S12" s="16">
        <f>S4+S5+S6+S7+S8+S9+S10+S11</f>
        <v>59</v>
      </c>
      <c r="T12" s="16">
        <f>T4+T5+T6+T7+T8+T9+T10+T11</f>
        <v>28</v>
      </c>
      <c r="U12" s="16">
        <f>U11+U10+U9+U8+U7+U6+U5+U4</f>
        <v>28</v>
      </c>
      <c r="V12" s="16"/>
    </row>
    <row r="13" spans="1:25" ht="15" customHeight="1">
      <c r="A13" s="33" t="s">
        <v>7</v>
      </c>
      <c r="B13" s="33"/>
      <c r="C13" s="1" t="s">
        <v>8</v>
      </c>
      <c r="G13" s="16" t="s">
        <v>9</v>
      </c>
      <c r="I13" s="34" t="s">
        <v>10</v>
      </c>
      <c r="J13" s="1" t="s">
        <v>11</v>
      </c>
      <c r="P13" s="57" t="str">
        <f>IF(V4=1,A4,IF(V5=1,A5,IF(V6=1,A6,IF(V7=1,A7,IF(V8=1,A8,IF(V9=1,A9,IF(V10=1,A10,IF(V11=1,A11,0))))))))</f>
        <v>Tobias</v>
      </c>
      <c r="Q13" s="57"/>
      <c r="R13" s="57"/>
      <c r="S13" s="35"/>
      <c r="T13" s="34" t="s">
        <v>10</v>
      </c>
      <c r="U13" s="35"/>
      <c r="V13" s="57" t="str">
        <f>IF(V4=3,A4,IF(V5=3,A5,IF(V6=3,A6,IF(V7=3,A7,IF(V8=3,A8,IF(V9=3,A9,IF(V10=3,A10,IF(V11=3,A11,0))))))))</f>
        <v>Melissa</v>
      </c>
      <c r="W13" s="57"/>
      <c r="X13" s="57"/>
      <c r="Y13" s="36"/>
    </row>
    <row r="14" spans="3:25" ht="15" customHeight="1">
      <c r="C14" s="1" t="s">
        <v>12</v>
      </c>
      <c r="G14" s="16" t="s">
        <v>13</v>
      </c>
      <c r="I14" s="34" t="s">
        <v>10</v>
      </c>
      <c r="J14" s="1" t="s">
        <v>14</v>
      </c>
      <c r="P14" s="57" t="str">
        <f>IF(V4=2,A4,IF(V5=2,A5,IF(V6=2,A6,IF(V7=2,A7,IF(V8=2,A8,IF(V9=2,A9,IF(V10=2,A10,IF(V11=2,A11,0))))))))</f>
        <v>Clemens</v>
      </c>
      <c r="Q14" s="57"/>
      <c r="R14" s="57"/>
      <c r="S14" s="35"/>
      <c r="T14" s="34" t="s">
        <v>10</v>
      </c>
      <c r="U14" s="35"/>
      <c r="V14" s="57" t="str">
        <f>IF(V4=4,A4,IF(V5=4,A5,IF(V6=4,A6,IF(V7=4,A7,IF(V8=4,A8,IF(V9=4,A9,IF(V10=4,A10,IF(V11=4,A11,0))))))))</f>
        <v>Celine</v>
      </c>
      <c r="W14" s="57"/>
      <c r="X14" s="57"/>
      <c r="Y14" s="36"/>
    </row>
    <row r="15" spans="19:21" ht="15" customHeight="1">
      <c r="S15" s="37"/>
      <c r="T15" s="37"/>
      <c r="U15" s="37"/>
    </row>
    <row r="16" spans="19:21" ht="15" customHeight="1">
      <c r="S16" s="37"/>
      <c r="T16" s="37"/>
      <c r="U16" s="37"/>
    </row>
    <row r="17" spans="1:24" ht="15" customHeight="1">
      <c r="A17" s="33" t="s">
        <v>15</v>
      </c>
      <c r="B17" s="33"/>
      <c r="G17" s="1" t="s">
        <v>16</v>
      </c>
      <c r="K17" s="34" t="s">
        <v>10</v>
      </c>
      <c r="L17" s="1" t="s">
        <v>17</v>
      </c>
      <c r="P17" s="57" t="str">
        <f>IF((U13=E23),P13,V13)</f>
        <v>Melissa</v>
      </c>
      <c r="Q17" s="57"/>
      <c r="R17" s="57"/>
      <c r="S17" s="35"/>
      <c r="T17" s="34" t="s">
        <v>10</v>
      </c>
      <c r="U17" s="35"/>
      <c r="V17" s="57" t="str">
        <f>IF((U14=E23),P14,V14)</f>
        <v>Celine</v>
      </c>
      <c r="W17" s="57"/>
      <c r="X17" s="57"/>
    </row>
    <row r="18" spans="19:21" ht="15" customHeight="1">
      <c r="S18" s="37"/>
      <c r="T18" s="37"/>
      <c r="U18" s="37"/>
    </row>
    <row r="19" spans="1:24" ht="15" customHeight="1">
      <c r="A19" s="33" t="s">
        <v>18</v>
      </c>
      <c r="B19" s="33"/>
      <c r="G19" s="1" t="s">
        <v>19</v>
      </c>
      <c r="K19" s="34" t="s">
        <v>10</v>
      </c>
      <c r="L19" s="1" t="s">
        <v>20</v>
      </c>
      <c r="P19" s="57" t="str">
        <f>IF((U13=E23),V13,P13)</f>
        <v>Tobias</v>
      </c>
      <c r="Q19" s="57"/>
      <c r="R19" s="57"/>
      <c r="S19" s="35"/>
      <c r="T19" s="34" t="s">
        <v>10</v>
      </c>
      <c r="U19" s="35"/>
      <c r="V19" s="57" t="str">
        <f>IF((U14=E23),V14,P14)</f>
        <v>Clemens</v>
      </c>
      <c r="W19" s="57"/>
      <c r="X19" s="57"/>
    </row>
    <row r="20" ht="12.75" customHeight="1">
      <c r="K20" s="37"/>
    </row>
    <row r="21" ht="13.5" customHeight="1"/>
    <row r="22" spans="1:3" ht="13.5" customHeight="1">
      <c r="A22" s="86" t="s">
        <v>21</v>
      </c>
      <c r="B22" s="86"/>
      <c r="C22" s="4">
        <v>2</v>
      </c>
    </row>
    <row r="23" spans="1:5" ht="13.5" customHeight="1">
      <c r="A23" s="1" t="s">
        <v>22</v>
      </c>
      <c r="E23" s="4">
        <v>3</v>
      </c>
    </row>
    <row r="24" spans="23:24" ht="13.5" customHeight="1">
      <c r="W24" s="14"/>
      <c r="X24" s="14"/>
    </row>
    <row r="25" spans="1:27" ht="13.5" customHeight="1">
      <c r="A25" s="56" t="s">
        <v>23</v>
      </c>
      <c r="B25" s="56"/>
      <c r="C25" s="56"/>
      <c r="D25" s="56"/>
      <c r="E25" s="56"/>
      <c r="F25" s="56"/>
      <c r="G25" s="37"/>
      <c r="H25" s="37"/>
      <c r="I25" s="37"/>
      <c r="J25" s="68" t="s">
        <v>32</v>
      </c>
      <c r="K25" s="68"/>
      <c r="L25" s="68"/>
      <c r="M25" s="68"/>
      <c r="N25" s="68"/>
      <c r="O25" s="68"/>
      <c r="P25" s="68"/>
      <c r="Q25" s="68"/>
      <c r="U25" s="87"/>
      <c r="V25" s="87"/>
      <c r="W25" s="87"/>
      <c r="X25" s="87"/>
      <c r="Y25" s="87"/>
      <c r="Z25" s="87"/>
      <c r="AA25" s="87"/>
    </row>
    <row r="26" spans="1:27" ht="13.5" customHeight="1">
      <c r="A26" s="38" t="s">
        <v>25</v>
      </c>
      <c r="B26" s="57" t="s">
        <v>25</v>
      </c>
      <c r="C26" s="57"/>
      <c r="D26" s="57"/>
      <c r="E26" s="58" t="s">
        <v>26</v>
      </c>
      <c r="F26" s="58"/>
      <c r="G26" s="37"/>
      <c r="H26" s="37"/>
      <c r="I26" s="37"/>
      <c r="J26" s="69" t="s">
        <v>25</v>
      </c>
      <c r="K26" s="69"/>
      <c r="L26" s="69"/>
      <c r="M26" s="57" t="s">
        <v>25</v>
      </c>
      <c r="N26" s="57"/>
      <c r="O26" s="57"/>
      <c r="P26" s="58" t="s">
        <v>26</v>
      </c>
      <c r="Q26" s="58"/>
      <c r="U26" s="87"/>
      <c r="V26" s="87"/>
      <c r="W26" s="87"/>
      <c r="X26" s="87"/>
      <c r="Y26" s="87"/>
      <c r="Z26" s="87"/>
      <c r="AA26" s="87"/>
    </row>
    <row r="27" spans="1:27" ht="15.75" customHeight="1">
      <c r="A27" s="39" t="str">
        <f>A4</f>
        <v>Tobias</v>
      </c>
      <c r="B27" s="59" t="str">
        <f>A8</f>
        <v>Fiona</v>
      </c>
      <c r="C27" s="59"/>
      <c r="D27" s="59"/>
      <c r="E27" s="40">
        <v>2</v>
      </c>
      <c r="F27" s="41">
        <v>0</v>
      </c>
      <c r="G27" s="42"/>
      <c r="H27" s="42"/>
      <c r="I27" s="42"/>
      <c r="J27" s="66" t="str">
        <f>A4</f>
        <v>Tobias</v>
      </c>
      <c r="K27" s="66"/>
      <c r="L27" s="66"/>
      <c r="M27" s="83" t="str">
        <f>A5</f>
        <v>Melissa</v>
      </c>
      <c r="N27" s="83"/>
      <c r="O27" s="83"/>
      <c r="P27" s="40">
        <v>2</v>
      </c>
      <c r="Q27" s="41">
        <v>0</v>
      </c>
      <c r="U27" s="84"/>
      <c r="V27" s="84"/>
      <c r="W27" s="84"/>
      <c r="X27" s="84"/>
      <c r="Y27" s="84"/>
      <c r="Z27" s="84"/>
      <c r="AA27" s="84"/>
    </row>
    <row r="28" spans="1:27" ht="13.5" customHeight="1">
      <c r="A28" s="43" t="str">
        <f>A5</f>
        <v>Melissa</v>
      </c>
      <c r="B28" s="60" t="str">
        <f>A9</f>
        <v>Meike</v>
      </c>
      <c r="C28" s="60"/>
      <c r="D28" s="60"/>
      <c r="E28" s="44">
        <v>2</v>
      </c>
      <c r="F28" s="45">
        <v>0</v>
      </c>
      <c r="G28" s="42"/>
      <c r="H28" s="42"/>
      <c r="I28" s="42"/>
      <c r="J28" s="62" t="str">
        <f>A6</f>
        <v>Clemens</v>
      </c>
      <c r="K28" s="62"/>
      <c r="L28" s="62"/>
      <c r="M28" s="70" t="str">
        <f>A7</f>
        <v>Celine</v>
      </c>
      <c r="N28" s="70"/>
      <c r="O28" s="70"/>
      <c r="P28" s="44">
        <v>2</v>
      </c>
      <c r="Q28" s="45">
        <v>0</v>
      </c>
      <c r="U28" s="77"/>
      <c r="V28" s="77"/>
      <c r="W28" s="85"/>
      <c r="X28" s="85"/>
      <c r="Y28" s="85"/>
      <c r="Z28" s="85"/>
      <c r="AA28" s="85"/>
    </row>
    <row r="29" spans="1:27" ht="12.75" customHeight="1">
      <c r="A29" s="43" t="str">
        <f>A6</f>
        <v>Clemens</v>
      </c>
      <c r="B29" s="60" t="str">
        <f>A10</f>
        <v>Luca</v>
      </c>
      <c r="C29" s="60"/>
      <c r="D29" s="60"/>
      <c r="E29" s="44">
        <v>2</v>
      </c>
      <c r="F29" s="45">
        <v>0</v>
      </c>
      <c r="G29" s="42"/>
      <c r="H29" s="42"/>
      <c r="I29" s="42"/>
      <c r="J29" s="62" t="str">
        <f>A8</f>
        <v>Fiona</v>
      </c>
      <c r="K29" s="62"/>
      <c r="L29" s="62"/>
      <c r="M29" s="70" t="str">
        <f>A9</f>
        <v>Meike</v>
      </c>
      <c r="N29" s="70"/>
      <c r="O29" s="70"/>
      <c r="P29" s="44">
        <v>0</v>
      </c>
      <c r="Q29" s="45">
        <v>2</v>
      </c>
      <c r="U29" s="79"/>
      <c r="V29" s="79"/>
      <c r="W29" s="80"/>
      <c r="X29" s="80"/>
      <c r="Y29" s="80"/>
      <c r="Z29" s="80"/>
      <c r="AA29" s="80"/>
    </row>
    <row r="30" spans="1:27" ht="12.75" customHeight="1">
      <c r="A30" s="46" t="str">
        <f>A7</f>
        <v>Celine</v>
      </c>
      <c r="B30" s="55" t="str">
        <f>A11</f>
        <v>Pascal</v>
      </c>
      <c r="C30" s="55"/>
      <c r="D30" s="55"/>
      <c r="E30" s="47">
        <v>2</v>
      </c>
      <c r="F30" s="48">
        <v>0</v>
      </c>
      <c r="G30" s="42"/>
      <c r="H30" s="42"/>
      <c r="I30" s="42"/>
      <c r="J30" s="64" t="str">
        <f>A10</f>
        <v>Luca</v>
      </c>
      <c r="K30" s="64"/>
      <c r="L30" s="64"/>
      <c r="M30" s="72" t="str">
        <f>A11</f>
        <v>Pascal</v>
      </c>
      <c r="N30" s="72"/>
      <c r="O30" s="72"/>
      <c r="P30" s="47">
        <v>2</v>
      </c>
      <c r="Q30" s="48">
        <v>1</v>
      </c>
      <c r="U30" s="81"/>
      <c r="V30" s="81"/>
      <c r="W30" s="82"/>
      <c r="X30" s="82"/>
      <c r="Y30" s="82"/>
      <c r="Z30" s="82"/>
      <c r="AA30" s="82"/>
    </row>
    <row r="31" spans="1:28" ht="13.5" customHeight="1">
      <c r="A31" s="42"/>
      <c r="B31" s="76"/>
      <c r="C31" s="76"/>
      <c r="D31" s="76"/>
      <c r="E31" s="42"/>
      <c r="F31" s="42"/>
      <c r="G31" s="42"/>
      <c r="H31" s="42"/>
      <c r="I31" s="42"/>
      <c r="U31" s="77"/>
      <c r="V31" s="77"/>
      <c r="W31" s="78"/>
      <c r="X31" s="78"/>
      <c r="Y31" s="78"/>
      <c r="Z31" s="78"/>
      <c r="AA31" s="78"/>
      <c r="AB31" s="14"/>
    </row>
    <row r="32" spans="1:28" ht="13.5" customHeight="1">
      <c r="A32" s="56" t="s">
        <v>27</v>
      </c>
      <c r="B32" s="56"/>
      <c r="C32" s="56"/>
      <c r="D32" s="56"/>
      <c r="E32" s="56"/>
      <c r="F32" s="56"/>
      <c r="G32" s="37"/>
      <c r="H32" s="37"/>
      <c r="I32" s="37"/>
      <c r="J32" s="56" t="s">
        <v>24</v>
      </c>
      <c r="K32" s="56"/>
      <c r="L32" s="56"/>
      <c r="M32" s="56"/>
      <c r="N32" s="56"/>
      <c r="O32" s="56"/>
      <c r="P32" s="56"/>
      <c r="Q32" s="56"/>
      <c r="X32" s="14"/>
      <c r="Y32" s="14"/>
      <c r="Z32" s="14"/>
      <c r="AA32" s="14"/>
      <c r="AB32" s="14"/>
    </row>
    <row r="33" spans="1:17" ht="13.5" customHeight="1">
      <c r="A33" s="38" t="s">
        <v>25</v>
      </c>
      <c r="B33" s="57" t="s">
        <v>25</v>
      </c>
      <c r="C33" s="57"/>
      <c r="D33" s="57"/>
      <c r="E33" s="58" t="s">
        <v>26</v>
      </c>
      <c r="F33" s="58"/>
      <c r="G33" s="37"/>
      <c r="H33" s="37"/>
      <c r="I33" s="37"/>
      <c r="J33" s="68" t="s">
        <v>25</v>
      </c>
      <c r="K33" s="68"/>
      <c r="L33" s="68"/>
      <c r="M33" s="68" t="s">
        <v>25</v>
      </c>
      <c r="N33" s="68"/>
      <c r="O33" s="68"/>
      <c r="P33" s="58" t="s">
        <v>26</v>
      </c>
      <c r="Q33" s="58"/>
    </row>
    <row r="34" spans="1:17" ht="12.75" customHeight="1">
      <c r="A34" s="39" t="str">
        <f>A4</f>
        <v>Tobias</v>
      </c>
      <c r="B34" s="59" t="str">
        <f>A9</f>
        <v>Meike</v>
      </c>
      <c r="C34" s="59"/>
      <c r="D34" s="59"/>
      <c r="E34" s="40">
        <v>2</v>
      </c>
      <c r="F34" s="41">
        <v>0</v>
      </c>
      <c r="G34" s="42"/>
      <c r="H34" s="42"/>
      <c r="I34" s="42"/>
      <c r="J34" s="74" t="str">
        <f>A4</f>
        <v>Tobias</v>
      </c>
      <c r="K34" s="74"/>
      <c r="L34" s="74"/>
      <c r="M34" s="75" t="str">
        <f>A6</f>
        <v>Clemens</v>
      </c>
      <c r="N34" s="75"/>
      <c r="O34" s="75"/>
      <c r="P34" s="40">
        <v>2</v>
      </c>
      <c r="Q34" s="41">
        <v>0</v>
      </c>
    </row>
    <row r="35" spans="1:17" ht="12.75" customHeight="1">
      <c r="A35" s="43" t="str">
        <f>A5</f>
        <v>Melissa</v>
      </c>
      <c r="B35" s="60" t="str">
        <f>A10</f>
        <v>Luca</v>
      </c>
      <c r="C35" s="60"/>
      <c r="D35" s="60"/>
      <c r="E35" s="44">
        <v>2</v>
      </c>
      <c r="F35" s="45">
        <v>0</v>
      </c>
      <c r="G35" s="42"/>
      <c r="H35" s="42"/>
      <c r="I35" s="42"/>
      <c r="J35" s="70" t="str">
        <f>A7</f>
        <v>Celine</v>
      </c>
      <c r="K35" s="70"/>
      <c r="L35" s="70"/>
      <c r="M35" s="71" t="str">
        <f>A5</f>
        <v>Melissa</v>
      </c>
      <c r="N35" s="71"/>
      <c r="O35" s="71"/>
      <c r="P35" s="44">
        <v>0</v>
      </c>
      <c r="Q35" s="45">
        <v>2</v>
      </c>
    </row>
    <row r="36" spans="1:17" ht="12.75" customHeight="1">
      <c r="A36" s="43" t="str">
        <f>A6</f>
        <v>Clemens</v>
      </c>
      <c r="B36" s="60" t="str">
        <f>A11</f>
        <v>Pascal</v>
      </c>
      <c r="C36" s="60"/>
      <c r="D36" s="60"/>
      <c r="E36" s="44">
        <v>2</v>
      </c>
      <c r="F36" s="45">
        <v>0</v>
      </c>
      <c r="G36" s="42"/>
      <c r="H36" s="42"/>
      <c r="I36" s="42"/>
      <c r="J36" s="70" t="str">
        <f>A8</f>
        <v>Fiona</v>
      </c>
      <c r="K36" s="70"/>
      <c r="L36" s="70"/>
      <c r="M36" s="71" t="str">
        <f>A10</f>
        <v>Luca</v>
      </c>
      <c r="N36" s="71"/>
      <c r="O36" s="71"/>
      <c r="P36" s="44">
        <v>0</v>
      </c>
      <c r="Q36" s="45">
        <v>2</v>
      </c>
    </row>
    <row r="37" spans="1:17" ht="13.5" customHeight="1">
      <c r="A37" s="46" t="str">
        <f>A7</f>
        <v>Celine</v>
      </c>
      <c r="B37" s="55" t="str">
        <f>A8</f>
        <v>Fiona</v>
      </c>
      <c r="C37" s="55"/>
      <c r="D37" s="55"/>
      <c r="E37" s="47">
        <v>2</v>
      </c>
      <c r="F37" s="48">
        <v>0</v>
      </c>
      <c r="G37" s="42"/>
      <c r="H37" s="42"/>
      <c r="I37" s="42"/>
      <c r="J37" s="72" t="str">
        <f>A11</f>
        <v>Pascal</v>
      </c>
      <c r="K37" s="72"/>
      <c r="L37" s="72"/>
      <c r="M37" s="73" t="str">
        <f>A9</f>
        <v>Meike</v>
      </c>
      <c r="N37" s="73"/>
      <c r="O37" s="73"/>
      <c r="P37" s="47">
        <v>1</v>
      </c>
      <c r="Q37" s="48">
        <v>2</v>
      </c>
    </row>
    <row r="38" spans="1:9" ht="13.5" customHeight="1">
      <c r="A38" s="42"/>
      <c r="B38" s="42"/>
      <c r="C38" s="42"/>
      <c r="D38" s="42"/>
      <c r="E38" s="42"/>
      <c r="F38" s="42" t="s">
        <v>29</v>
      </c>
      <c r="G38" s="42"/>
      <c r="H38" s="42"/>
      <c r="I38" s="42"/>
    </row>
    <row r="39" spans="1:17" ht="13.5" customHeight="1">
      <c r="A39" s="56" t="s">
        <v>30</v>
      </c>
      <c r="B39" s="56"/>
      <c r="C39" s="56"/>
      <c r="D39" s="56"/>
      <c r="E39" s="56"/>
      <c r="F39" s="56"/>
      <c r="G39" s="37"/>
      <c r="H39" s="37"/>
      <c r="I39" s="37"/>
      <c r="J39" s="68" t="s">
        <v>28</v>
      </c>
      <c r="K39" s="68"/>
      <c r="L39" s="68"/>
      <c r="M39" s="68"/>
      <c r="N39" s="68"/>
      <c r="O39" s="68"/>
      <c r="P39" s="68"/>
      <c r="Q39" s="68"/>
    </row>
    <row r="40" spans="1:17" ht="13.5" customHeight="1">
      <c r="A40" s="38" t="s">
        <v>25</v>
      </c>
      <c r="B40" s="57" t="s">
        <v>25</v>
      </c>
      <c r="C40" s="57"/>
      <c r="D40" s="57"/>
      <c r="E40" s="58" t="s">
        <v>26</v>
      </c>
      <c r="F40" s="58"/>
      <c r="G40" s="37"/>
      <c r="H40" s="37"/>
      <c r="I40" s="37"/>
      <c r="J40" s="69" t="s">
        <v>25</v>
      </c>
      <c r="K40" s="69"/>
      <c r="L40" s="69"/>
      <c r="M40" s="57" t="s">
        <v>25</v>
      </c>
      <c r="N40" s="57"/>
      <c r="O40" s="57"/>
      <c r="P40" s="58" t="s">
        <v>26</v>
      </c>
      <c r="Q40" s="58"/>
    </row>
    <row r="41" spans="1:17" ht="12.75" customHeight="1">
      <c r="A41" s="5" t="str">
        <f>A4</f>
        <v>Tobias</v>
      </c>
      <c r="B41" s="65" t="str">
        <f>A10</f>
        <v>Luca</v>
      </c>
      <c r="C41" s="65"/>
      <c r="D41" s="65"/>
      <c r="E41" s="41">
        <v>2</v>
      </c>
      <c r="F41" s="41">
        <v>0</v>
      </c>
      <c r="G41" s="42"/>
      <c r="H41" s="42"/>
      <c r="I41" s="42"/>
      <c r="J41" s="66" t="str">
        <f>A4</f>
        <v>Tobias</v>
      </c>
      <c r="K41" s="66"/>
      <c r="L41" s="66"/>
      <c r="M41" s="67" t="str">
        <f>A7</f>
        <v>Celine</v>
      </c>
      <c r="N41" s="67"/>
      <c r="O41" s="67"/>
      <c r="P41" s="40">
        <v>2</v>
      </c>
      <c r="Q41" s="41">
        <v>0</v>
      </c>
    </row>
    <row r="42" spans="1:17" ht="12.75" customHeight="1">
      <c r="A42" s="8" t="str">
        <f>A5</f>
        <v>Melissa</v>
      </c>
      <c r="B42" s="61" t="str">
        <f>A11</f>
        <v>Pascal</v>
      </c>
      <c r="C42" s="61"/>
      <c r="D42" s="61"/>
      <c r="E42" s="45">
        <v>2</v>
      </c>
      <c r="F42" s="45">
        <v>0</v>
      </c>
      <c r="G42" s="42"/>
      <c r="H42" s="42"/>
      <c r="I42" s="42"/>
      <c r="J42" s="62" t="str">
        <f>A5</f>
        <v>Melissa</v>
      </c>
      <c r="K42" s="62"/>
      <c r="L42" s="62"/>
      <c r="M42" s="60" t="str">
        <f>A6</f>
        <v>Clemens</v>
      </c>
      <c r="N42" s="60"/>
      <c r="O42" s="60"/>
      <c r="P42" s="44">
        <v>1</v>
      </c>
      <c r="Q42" s="45">
        <v>2</v>
      </c>
    </row>
    <row r="43" spans="1:17" ht="12.75" customHeight="1">
      <c r="A43" s="8" t="str">
        <f>A6</f>
        <v>Clemens</v>
      </c>
      <c r="B43" s="61" t="str">
        <f>A8</f>
        <v>Fiona</v>
      </c>
      <c r="C43" s="61"/>
      <c r="D43" s="61"/>
      <c r="E43" s="45">
        <v>2</v>
      </c>
      <c r="F43" s="45">
        <v>0</v>
      </c>
      <c r="G43" s="42"/>
      <c r="H43" s="42"/>
      <c r="I43" s="42"/>
      <c r="J43" s="62" t="str">
        <f>A8</f>
        <v>Fiona</v>
      </c>
      <c r="K43" s="62"/>
      <c r="L43" s="62"/>
      <c r="M43" s="60" t="str">
        <f>A11</f>
        <v>Pascal</v>
      </c>
      <c r="N43" s="60"/>
      <c r="O43" s="60"/>
      <c r="P43" s="44">
        <v>0</v>
      </c>
      <c r="Q43" s="45">
        <v>2</v>
      </c>
    </row>
    <row r="44" spans="1:17" ht="13.5" customHeight="1">
      <c r="A44" s="11" t="str">
        <f>A7</f>
        <v>Celine</v>
      </c>
      <c r="B44" s="63" t="str">
        <f>A9</f>
        <v>Meike</v>
      </c>
      <c r="C44" s="63"/>
      <c r="D44" s="63"/>
      <c r="E44" s="48">
        <v>2</v>
      </c>
      <c r="F44" s="48">
        <v>0</v>
      </c>
      <c r="G44" s="42"/>
      <c r="H44" s="42"/>
      <c r="I44" s="42"/>
      <c r="J44" s="64" t="str">
        <f>A9</f>
        <v>Meike</v>
      </c>
      <c r="K44" s="64"/>
      <c r="L44" s="64"/>
      <c r="M44" s="55" t="str">
        <f>A10</f>
        <v>Luca</v>
      </c>
      <c r="N44" s="55"/>
      <c r="O44" s="55"/>
      <c r="P44" s="47">
        <v>2</v>
      </c>
      <c r="Q44" s="48">
        <v>0</v>
      </c>
    </row>
    <row r="45" spans="1:17" ht="13.5" customHeight="1">
      <c r="A45" s="42"/>
      <c r="B45" s="42"/>
      <c r="C45" s="42"/>
      <c r="D45" s="42"/>
      <c r="E45" s="42"/>
      <c r="F45" s="42"/>
      <c r="G45" s="42"/>
      <c r="H45" s="42"/>
      <c r="I45" s="42"/>
      <c r="J45" s="17"/>
      <c r="K45" s="17"/>
      <c r="L45" s="17"/>
      <c r="M45" s="17"/>
      <c r="N45" s="17"/>
      <c r="O45" s="17"/>
      <c r="P45" s="17"/>
      <c r="Q45" s="17"/>
    </row>
    <row r="46" spans="1:17" ht="13.5" customHeight="1">
      <c r="A46" s="56" t="s">
        <v>31</v>
      </c>
      <c r="B46" s="56"/>
      <c r="C46" s="56"/>
      <c r="D46" s="56"/>
      <c r="E46" s="56"/>
      <c r="F46" s="56"/>
      <c r="G46" s="37"/>
      <c r="H46" s="37"/>
      <c r="I46" s="15"/>
      <c r="J46" s="50"/>
      <c r="K46" s="50"/>
      <c r="L46" s="50"/>
      <c r="M46" s="50"/>
      <c r="N46" s="50"/>
      <c r="O46" s="50"/>
      <c r="P46" s="50"/>
      <c r="Q46" s="50"/>
    </row>
    <row r="47" spans="1:17" ht="13.5" customHeight="1">
      <c r="A47" s="38" t="s">
        <v>25</v>
      </c>
      <c r="B47" s="57" t="s">
        <v>25</v>
      </c>
      <c r="C47" s="57"/>
      <c r="D47" s="57"/>
      <c r="E47" s="58" t="s">
        <v>26</v>
      </c>
      <c r="F47" s="58"/>
      <c r="G47" s="37"/>
      <c r="H47" s="37"/>
      <c r="I47" s="15"/>
      <c r="J47" s="50"/>
      <c r="K47" s="50"/>
      <c r="L47" s="50"/>
      <c r="M47" s="50"/>
      <c r="N47" s="50"/>
      <c r="O47" s="50"/>
      <c r="P47" s="50"/>
      <c r="Q47" s="50"/>
    </row>
    <row r="48" spans="1:17" ht="12.75" customHeight="1">
      <c r="A48" s="5" t="str">
        <f>A4</f>
        <v>Tobias</v>
      </c>
      <c r="B48" s="59" t="str">
        <f>A11</f>
        <v>Pascal</v>
      </c>
      <c r="C48" s="59"/>
      <c r="D48" s="59"/>
      <c r="E48" s="40">
        <v>2</v>
      </c>
      <c r="F48" s="41">
        <v>0</v>
      </c>
      <c r="G48" s="42"/>
      <c r="H48" s="42"/>
      <c r="I48" s="17"/>
      <c r="J48" s="50"/>
      <c r="K48" s="50"/>
      <c r="L48" s="50"/>
      <c r="M48" s="50"/>
      <c r="N48" s="50"/>
      <c r="O48" s="50"/>
      <c r="P48" s="18"/>
      <c r="Q48" s="18"/>
    </row>
    <row r="49" spans="1:17" ht="12.75" customHeight="1">
      <c r="A49" s="43" t="str">
        <f>A5</f>
        <v>Melissa</v>
      </c>
      <c r="B49" s="60" t="str">
        <f>A8</f>
        <v>Fiona</v>
      </c>
      <c r="C49" s="60"/>
      <c r="D49" s="60"/>
      <c r="E49" s="44">
        <v>2</v>
      </c>
      <c r="F49" s="45">
        <v>0</v>
      </c>
      <c r="G49" s="42"/>
      <c r="H49" s="42"/>
      <c r="I49" s="17"/>
      <c r="J49" s="50"/>
      <c r="K49" s="50"/>
      <c r="L49" s="50"/>
      <c r="M49" s="50"/>
      <c r="N49" s="50"/>
      <c r="O49" s="50"/>
      <c r="P49" s="18"/>
      <c r="Q49" s="18"/>
    </row>
    <row r="50" spans="1:17" ht="12.75" customHeight="1">
      <c r="A50" s="43" t="str">
        <f>A6</f>
        <v>Clemens</v>
      </c>
      <c r="B50" s="60" t="str">
        <f>A9</f>
        <v>Meike</v>
      </c>
      <c r="C50" s="60"/>
      <c r="D50" s="60"/>
      <c r="E50" s="44">
        <v>2</v>
      </c>
      <c r="F50" s="45">
        <v>0</v>
      </c>
      <c r="G50" s="42"/>
      <c r="H50" s="42"/>
      <c r="I50" s="17"/>
      <c r="J50" s="50"/>
      <c r="K50" s="50"/>
      <c r="L50" s="50"/>
      <c r="M50" s="50"/>
      <c r="N50" s="50"/>
      <c r="O50" s="50"/>
      <c r="P50" s="18"/>
      <c r="Q50" s="18"/>
    </row>
    <row r="51" spans="1:17" ht="13.5" customHeight="1">
      <c r="A51" s="46" t="str">
        <f>A7</f>
        <v>Celine</v>
      </c>
      <c r="B51" s="55" t="str">
        <f>A10</f>
        <v>Luca</v>
      </c>
      <c r="C51" s="55"/>
      <c r="D51" s="55"/>
      <c r="E51" s="47">
        <v>2</v>
      </c>
      <c r="F51" s="48">
        <v>0</v>
      </c>
      <c r="G51" s="42"/>
      <c r="H51" s="42"/>
      <c r="I51" s="17"/>
      <c r="J51" s="50"/>
      <c r="K51" s="50"/>
      <c r="L51" s="50"/>
      <c r="M51" s="50"/>
      <c r="N51" s="50"/>
      <c r="O51" s="50"/>
      <c r="P51" s="18"/>
      <c r="Q51" s="18"/>
    </row>
    <row r="52" spans="1:9" ht="12.75" customHeight="1">
      <c r="A52" s="42"/>
      <c r="B52" s="42"/>
      <c r="C52" s="42"/>
      <c r="D52" s="42"/>
      <c r="E52" s="42"/>
      <c r="F52" s="42"/>
      <c r="G52" s="42"/>
      <c r="H52" s="42"/>
      <c r="I52" s="17"/>
    </row>
    <row r="53" spans="7:9" ht="12.75" customHeight="1">
      <c r="G53" s="37"/>
      <c r="H53" s="37"/>
      <c r="I53" s="15"/>
    </row>
    <row r="54" spans="7:9" ht="12.75" customHeight="1">
      <c r="G54" s="37"/>
      <c r="H54" s="37"/>
      <c r="I54" s="15"/>
    </row>
    <row r="55" spans="7:9" ht="12.75" customHeight="1">
      <c r="G55" s="42"/>
      <c r="H55" s="42"/>
      <c r="I55" s="17"/>
    </row>
    <row r="56" spans="7:23" ht="12.75" customHeight="1">
      <c r="G56" s="42"/>
      <c r="H56" s="42"/>
      <c r="I56" s="17"/>
      <c r="Q56" s="14"/>
      <c r="R56" s="14"/>
      <c r="S56" s="14"/>
      <c r="T56" s="14"/>
      <c r="U56" s="14"/>
      <c r="V56" s="14"/>
      <c r="W56" s="14"/>
    </row>
    <row r="57" spans="7:23" ht="12.75" customHeight="1">
      <c r="G57" s="42"/>
      <c r="H57" s="42"/>
      <c r="I57" s="17"/>
      <c r="Q57" s="14"/>
      <c r="R57" s="14"/>
      <c r="S57" s="14"/>
      <c r="T57" s="14"/>
      <c r="U57" s="14"/>
      <c r="V57" s="14"/>
      <c r="W57" s="14"/>
    </row>
    <row r="58" spans="7:23" ht="12.75" customHeight="1">
      <c r="G58" s="42"/>
      <c r="H58" s="42"/>
      <c r="I58" s="17"/>
      <c r="Q58" s="14"/>
      <c r="R58" s="50"/>
      <c r="S58" s="50"/>
      <c r="T58" s="50"/>
      <c r="U58" s="50"/>
      <c r="V58" s="50"/>
      <c r="W58" s="50"/>
    </row>
    <row r="59" spans="17:23" ht="12.75" customHeight="1">
      <c r="Q59" s="14"/>
      <c r="R59" s="14"/>
      <c r="S59" s="14"/>
      <c r="T59" s="14"/>
      <c r="U59" s="14"/>
      <c r="V59" s="14"/>
      <c r="W59" s="14"/>
    </row>
    <row r="60" spans="17:23" ht="12.75" customHeight="1">
      <c r="Q60" s="14"/>
      <c r="R60" s="14"/>
      <c r="S60" s="14"/>
      <c r="T60" s="14"/>
      <c r="U60" s="14"/>
      <c r="V60" s="14"/>
      <c r="W60" s="14"/>
    </row>
    <row r="63" spans="18:20" ht="12.75" customHeight="1">
      <c r="R63" s="14"/>
      <c r="S63" s="14"/>
      <c r="T63" s="14"/>
    </row>
    <row r="70" spans="7:8" ht="12.75" customHeight="1">
      <c r="G70" s="14"/>
      <c r="H70" s="14"/>
    </row>
    <row r="71" spans="7:8" ht="12.75" customHeight="1">
      <c r="G71" s="50"/>
      <c r="H71" s="50"/>
    </row>
    <row r="72" spans="7:8" ht="12.75" customHeight="1">
      <c r="G72" s="14"/>
      <c r="H72" s="14"/>
    </row>
    <row r="93" ht="12.75" customHeight="1">
      <c r="H93" s="37"/>
    </row>
    <row r="94" ht="12.75" customHeight="1">
      <c r="H94" s="37"/>
    </row>
    <row r="95" ht="12.75" customHeight="1">
      <c r="H95" s="42"/>
    </row>
    <row r="96" ht="12.75" customHeight="1">
      <c r="H96" s="42"/>
    </row>
    <row r="97" ht="12.75" customHeight="1">
      <c r="H97" s="42"/>
    </row>
    <row r="98" ht="12.75" customHeight="1">
      <c r="H98" s="42"/>
    </row>
    <row r="99" ht="12.75" customHeight="1">
      <c r="H99" s="42"/>
    </row>
    <row r="100" ht="12.75" customHeight="1">
      <c r="H100" s="42"/>
    </row>
  </sheetData>
  <sheetProtection/>
  <mergeCells count="102">
    <mergeCell ref="J3:K3"/>
    <mergeCell ref="L3:M3"/>
    <mergeCell ref="N3:O3"/>
    <mergeCell ref="P3:Q3"/>
    <mergeCell ref="R3:S3"/>
    <mergeCell ref="T3:U3"/>
    <mergeCell ref="B4:C4"/>
    <mergeCell ref="D5:E5"/>
    <mergeCell ref="B3:C3"/>
    <mergeCell ref="D3:E3"/>
    <mergeCell ref="F3:G3"/>
    <mergeCell ref="H3:I3"/>
    <mergeCell ref="F6:G6"/>
    <mergeCell ref="H7:I7"/>
    <mergeCell ref="J8:K8"/>
    <mergeCell ref="L9:M9"/>
    <mergeCell ref="N10:O10"/>
    <mergeCell ref="P11:Q11"/>
    <mergeCell ref="P13:R13"/>
    <mergeCell ref="V13:X13"/>
    <mergeCell ref="P14:R14"/>
    <mergeCell ref="V14:X14"/>
    <mergeCell ref="P17:R17"/>
    <mergeCell ref="V17:X17"/>
    <mergeCell ref="P19:R19"/>
    <mergeCell ref="V19:X19"/>
    <mergeCell ref="A22:B22"/>
    <mergeCell ref="A25:F25"/>
    <mergeCell ref="J25:Q25"/>
    <mergeCell ref="U25:AA26"/>
    <mergeCell ref="B26:D26"/>
    <mergeCell ref="E26:F26"/>
    <mergeCell ref="J26:L26"/>
    <mergeCell ref="M26:O26"/>
    <mergeCell ref="P26:Q26"/>
    <mergeCell ref="B27:D27"/>
    <mergeCell ref="J27:L27"/>
    <mergeCell ref="M27:O27"/>
    <mergeCell ref="U27:AA27"/>
    <mergeCell ref="B28:D28"/>
    <mergeCell ref="J28:L28"/>
    <mergeCell ref="M28:O28"/>
    <mergeCell ref="U28:V28"/>
    <mergeCell ref="W28:AA28"/>
    <mergeCell ref="B29:D29"/>
    <mergeCell ref="J29:L29"/>
    <mergeCell ref="M29:O29"/>
    <mergeCell ref="U29:V29"/>
    <mergeCell ref="W29:AA29"/>
    <mergeCell ref="B30:D30"/>
    <mergeCell ref="J30:L30"/>
    <mergeCell ref="M30:O30"/>
    <mergeCell ref="U30:V30"/>
    <mergeCell ref="W30:AA30"/>
    <mergeCell ref="B31:D31"/>
    <mergeCell ref="U31:V31"/>
    <mergeCell ref="W31:AA31"/>
    <mergeCell ref="A32:F32"/>
    <mergeCell ref="J32:Q32"/>
    <mergeCell ref="B33:D33"/>
    <mergeCell ref="E33:F33"/>
    <mergeCell ref="J33:L33"/>
    <mergeCell ref="M33:O33"/>
    <mergeCell ref="P33:Q33"/>
    <mergeCell ref="B34:D34"/>
    <mergeCell ref="J34:L34"/>
    <mergeCell ref="M34:O34"/>
    <mergeCell ref="B35:D35"/>
    <mergeCell ref="J35:L35"/>
    <mergeCell ref="M35:O35"/>
    <mergeCell ref="B36:D36"/>
    <mergeCell ref="J36:L36"/>
    <mergeCell ref="M36:O36"/>
    <mergeCell ref="B37:D37"/>
    <mergeCell ref="J37:L37"/>
    <mergeCell ref="M37:O37"/>
    <mergeCell ref="A39:F39"/>
    <mergeCell ref="J39:Q39"/>
    <mergeCell ref="B40:D40"/>
    <mergeCell ref="E40:F40"/>
    <mergeCell ref="J40:L40"/>
    <mergeCell ref="M40:O40"/>
    <mergeCell ref="P40:Q40"/>
    <mergeCell ref="B41:D41"/>
    <mergeCell ref="J41:L41"/>
    <mergeCell ref="M41:O41"/>
    <mergeCell ref="B42:D42"/>
    <mergeCell ref="J42:L42"/>
    <mergeCell ref="M42:O42"/>
    <mergeCell ref="B43:D43"/>
    <mergeCell ref="J43:L43"/>
    <mergeCell ref="M43:O43"/>
    <mergeCell ref="B44:D44"/>
    <mergeCell ref="J44:L44"/>
    <mergeCell ref="M44:O44"/>
    <mergeCell ref="B51:D51"/>
    <mergeCell ref="A46:F46"/>
    <mergeCell ref="B47:D47"/>
    <mergeCell ref="E47:F47"/>
    <mergeCell ref="B48:D48"/>
    <mergeCell ref="B49:D49"/>
    <mergeCell ref="B50:D50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zoomScalePageLayoutView="0" workbookViewId="0" topLeftCell="A1">
      <selection activeCell="T30" sqref="T30"/>
    </sheetView>
  </sheetViews>
  <sheetFormatPr defaultColWidth="11.421875" defaultRowHeight="12.75" customHeight="1"/>
  <cols>
    <col min="1" max="1" width="11.421875" style="1" customWidth="1"/>
    <col min="2" max="17" width="4.00390625" style="1" customWidth="1"/>
    <col min="18" max="18" width="4.421875" style="1" customWidth="1"/>
    <col min="19" max="19" width="4.28125" style="1" customWidth="1"/>
    <col min="20" max="21" width="4.00390625" style="1" customWidth="1"/>
    <col min="22" max="22" width="7.140625" style="1" customWidth="1"/>
    <col min="23" max="23" width="6.8515625" style="1" customWidth="1"/>
    <col min="24" max="24" width="3.140625" style="1" customWidth="1"/>
    <col min="25" max="25" width="11.421875" style="1" customWidth="1"/>
    <col min="26" max="26" width="6.140625" style="1" customWidth="1"/>
    <col min="27" max="27" width="3.00390625" style="1" customWidth="1"/>
    <col min="28" max="16384" width="11.421875" style="1" customWidth="1"/>
  </cols>
  <sheetData>
    <row r="1" spans="1:22" ht="18" customHeight="1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/>
    <row r="3" spans="1:22" ht="61.5" customHeight="1">
      <c r="A3" s="4"/>
      <c r="B3" s="95" t="str">
        <f>A4</f>
        <v>Justin</v>
      </c>
      <c r="C3" s="95"/>
      <c r="D3" s="96" t="str">
        <f>A5</f>
        <v>Lukas</v>
      </c>
      <c r="E3" s="96"/>
      <c r="F3" s="96" t="str">
        <f>A6</f>
        <v>Daniel</v>
      </c>
      <c r="G3" s="96"/>
      <c r="H3" s="96" t="str">
        <f>A7</f>
        <v>Robin</v>
      </c>
      <c r="I3" s="96"/>
      <c r="J3" s="96" t="str">
        <f>A8</f>
        <v>Naomi</v>
      </c>
      <c r="K3" s="96"/>
      <c r="L3" s="96" t="str">
        <f>A9</f>
        <v>Lea</v>
      </c>
      <c r="M3" s="96"/>
      <c r="N3" s="91" t="str">
        <f>A10</f>
        <v>Ferdi</v>
      </c>
      <c r="O3" s="91"/>
      <c r="P3" s="92" t="str">
        <f>A11</f>
        <v>Larissa</v>
      </c>
      <c r="Q3" s="92"/>
      <c r="R3" s="92" t="s">
        <v>0</v>
      </c>
      <c r="S3" s="92"/>
      <c r="T3" s="93" t="s">
        <v>1</v>
      </c>
      <c r="U3" s="93"/>
      <c r="V3" s="19" t="s">
        <v>2</v>
      </c>
    </row>
    <row r="4" spans="1:23" ht="15" customHeight="1">
      <c r="A4" s="49" t="s">
        <v>4</v>
      </c>
      <c r="B4" s="94"/>
      <c r="C4" s="94"/>
      <c r="D4" s="21">
        <f>P27</f>
        <v>0</v>
      </c>
      <c r="E4" s="7">
        <f>Q27</f>
        <v>2</v>
      </c>
      <c r="F4" s="22">
        <f>P34</f>
        <v>2</v>
      </c>
      <c r="G4" s="23">
        <f>Q34</f>
        <v>0</v>
      </c>
      <c r="H4" s="24">
        <f>P41</f>
        <v>2</v>
      </c>
      <c r="I4" s="7">
        <f>Q41</f>
        <v>0</v>
      </c>
      <c r="J4" s="22">
        <f>E27</f>
        <v>2</v>
      </c>
      <c r="K4" s="23">
        <f>F27</f>
        <v>0</v>
      </c>
      <c r="L4" s="24">
        <f>E34</f>
        <v>2</v>
      </c>
      <c r="M4" s="7">
        <f>F34</f>
        <v>0</v>
      </c>
      <c r="N4" s="22">
        <f>E41</f>
        <v>2</v>
      </c>
      <c r="O4" s="23">
        <f>F41</f>
        <v>0</v>
      </c>
      <c r="P4" s="24">
        <f>E48</f>
        <v>2</v>
      </c>
      <c r="Q4" s="7">
        <f>F48</f>
        <v>0</v>
      </c>
      <c r="R4" s="24">
        <f>D4+F4+H4+J4+L4+N4+P4</f>
        <v>12</v>
      </c>
      <c r="S4" s="7">
        <f>E4+G4+I4+K4+M4+O4+Q4</f>
        <v>2</v>
      </c>
      <c r="T4" s="6">
        <f>IF(D4=C22,1,0)+IF(F4=C22,1,0)+IF(H4=C22,1,0)+IF(J4=C22,1,0)+IF(L4=C22,1,0)+IF(N4=C22,1,0)+IF(P4=C22,1,0)</f>
        <v>6</v>
      </c>
      <c r="U4" s="7">
        <f>IF(E4=C22,1,0)+IF(G4=C22,1,0)+IF(I4=C22,1,0)+IF(K4=C22,1,0)+IF(M4=C22,1,0)+IF(O4=C22,1,0)+IF(Q4=C22,1,0)</f>
        <v>1</v>
      </c>
      <c r="V4" s="51">
        <f>RANK(W4,W4:W11,0)</f>
        <v>2</v>
      </c>
      <c r="W4" s="26">
        <f aca="true" t="shared" si="0" ref="W4:W11">T4*1000-U4*1000+R4-S4</f>
        <v>5010</v>
      </c>
    </row>
    <row r="5" spans="1:23" ht="15" customHeight="1">
      <c r="A5" s="20" t="s">
        <v>5</v>
      </c>
      <c r="B5" s="27">
        <f>Q27</f>
        <v>2</v>
      </c>
      <c r="C5" s="28">
        <f>P27</f>
        <v>0</v>
      </c>
      <c r="D5" s="89"/>
      <c r="E5" s="89"/>
      <c r="F5" s="27">
        <f>P42</f>
        <v>2</v>
      </c>
      <c r="G5" s="28">
        <f>Q42</f>
        <v>0</v>
      </c>
      <c r="H5" s="9">
        <f>Q35</f>
        <v>2</v>
      </c>
      <c r="I5" s="10">
        <f>P35</f>
        <v>0</v>
      </c>
      <c r="J5" s="27">
        <f>E49</f>
        <v>2</v>
      </c>
      <c r="K5" s="28">
        <f>F49</f>
        <v>0</v>
      </c>
      <c r="L5" s="9">
        <f>E28</f>
        <v>2</v>
      </c>
      <c r="M5" s="10">
        <f>F28</f>
        <v>0</v>
      </c>
      <c r="N5" s="27">
        <f>E35</f>
        <v>2</v>
      </c>
      <c r="O5" s="28">
        <f>F35</f>
        <v>0</v>
      </c>
      <c r="P5" s="9">
        <f>E42</f>
        <v>2</v>
      </c>
      <c r="Q5" s="10">
        <f>F42</f>
        <v>0</v>
      </c>
      <c r="R5" s="9">
        <f>B5+F5+H5+J5+L5+N5+P5</f>
        <v>14</v>
      </c>
      <c r="S5" s="10">
        <f>C5+G5+I5+K5+M5+O5+Q5</f>
        <v>0</v>
      </c>
      <c r="T5" s="9">
        <f>IF(B5=C22,1,0)+IF(F5=C22,1,0)+IF(H5=C22,1,0)+IF(J5=C22,1,0)+IF(L5=C22,1,0)+IF(N5=C22,1,0)+IF(P5=C22,1,0)</f>
        <v>7</v>
      </c>
      <c r="U5" s="10">
        <f>IF(C5=C22,1,0)+IF(G5=C22,1,0)+IF(I5=C22,1,0)+IF(K5=C22,1,0)+IF(M5=C22,1,0)+IF(O5=C22,1,0)+IF(Q5=C22,1,0)</f>
        <v>0</v>
      </c>
      <c r="V5" s="25">
        <f>RANK(W5,W4:W11,0)</f>
        <v>1</v>
      </c>
      <c r="W5" s="26">
        <f t="shared" si="0"/>
        <v>7014</v>
      </c>
    </row>
    <row r="6" spans="1:23" ht="15" customHeight="1">
      <c r="A6" s="20" t="s">
        <v>39</v>
      </c>
      <c r="B6" s="27">
        <f>Q34</f>
        <v>0</v>
      </c>
      <c r="C6" s="28">
        <f>P34</f>
        <v>2</v>
      </c>
      <c r="D6" s="9">
        <f>Q42</f>
        <v>0</v>
      </c>
      <c r="E6" s="10">
        <f>P42</f>
        <v>2</v>
      </c>
      <c r="F6" s="88"/>
      <c r="G6" s="88"/>
      <c r="H6" s="9">
        <f>P28</f>
        <v>2</v>
      </c>
      <c r="I6" s="10">
        <f>Q28</f>
        <v>0</v>
      </c>
      <c r="J6" s="27">
        <f>E43</f>
        <v>2</v>
      </c>
      <c r="K6" s="28">
        <f>F43</f>
        <v>0</v>
      </c>
      <c r="L6" s="9">
        <f>E50</f>
        <v>2</v>
      </c>
      <c r="M6" s="10">
        <f>F50</f>
        <v>0</v>
      </c>
      <c r="N6" s="27">
        <f>E29</f>
        <v>2</v>
      </c>
      <c r="O6" s="28">
        <f>F29</f>
        <v>0</v>
      </c>
      <c r="P6" s="9">
        <f>E36</f>
        <v>2</v>
      </c>
      <c r="Q6" s="10">
        <f>F36</f>
        <v>0</v>
      </c>
      <c r="R6" s="9">
        <f>B6+D6+H6+J6+L6+N6+P6</f>
        <v>10</v>
      </c>
      <c r="S6" s="10">
        <f>C6+E6+I6+K6+M6+O6+Q6</f>
        <v>4</v>
      </c>
      <c r="T6" s="9">
        <f>IF(D6=C22,1,0)+IF(B6=C22,1,0)+IF(H6=C22,1,0)+IF(J6=C22,1,0)+IF(L6=C22,1,0)+IF(N6=C22,1,0)+IF(P6=C22,1,0)</f>
        <v>5</v>
      </c>
      <c r="U6" s="10">
        <f>IF(E6=C22,1,0)+IF(C6=C22,1,0)+IF(I6=C22,1,0)+IF(K6=C22,1,0)+IF(M6=C22,1,0)+IF(O6=C22,1,0)+IF(Q6=C22,1,0)</f>
        <v>2</v>
      </c>
      <c r="V6" s="29">
        <f>RANK(W6,W4:W11,0)</f>
        <v>3</v>
      </c>
      <c r="W6" s="26">
        <f t="shared" si="0"/>
        <v>3006</v>
      </c>
    </row>
    <row r="7" spans="1:23" ht="15" customHeight="1">
      <c r="A7" s="20" t="s">
        <v>40</v>
      </c>
      <c r="B7" s="27">
        <f>Q41</f>
        <v>0</v>
      </c>
      <c r="C7" s="28">
        <f>P41</f>
        <v>2</v>
      </c>
      <c r="D7" s="9">
        <f>P35</f>
        <v>0</v>
      </c>
      <c r="E7" s="10">
        <f>Q35</f>
        <v>2</v>
      </c>
      <c r="F7" s="27">
        <f>Q28</f>
        <v>0</v>
      </c>
      <c r="G7" s="28">
        <f>P28</f>
        <v>2</v>
      </c>
      <c r="H7" s="89"/>
      <c r="I7" s="89"/>
      <c r="J7" s="27">
        <f>E37</f>
        <v>2</v>
      </c>
      <c r="K7" s="28">
        <f>F37</f>
        <v>1</v>
      </c>
      <c r="L7" s="9">
        <f>E44</f>
        <v>2</v>
      </c>
      <c r="M7" s="10">
        <f>F44</f>
        <v>0</v>
      </c>
      <c r="N7" s="27">
        <f>E51</f>
        <v>2</v>
      </c>
      <c r="O7" s="28">
        <f>F51</f>
        <v>0</v>
      </c>
      <c r="P7" s="9">
        <f>E30</f>
        <v>2</v>
      </c>
      <c r="Q7" s="10">
        <f>F30</f>
        <v>0</v>
      </c>
      <c r="R7" s="9">
        <f>B7+D7+F7+J7+L7+N7+P7</f>
        <v>8</v>
      </c>
      <c r="S7" s="10">
        <f>C7+E7+G7+K7+M7+O7+Q7</f>
        <v>7</v>
      </c>
      <c r="T7" s="9">
        <f>IF(D7=C22,1,0)+IF(F7=C22,1,0)+IF(B7=C22,1,0)+IF(J7=C22,1,0)+IF(L7=C22,1,0)+IF(N7=C22,1,0)+IF(P7=C22,1,0)</f>
        <v>4</v>
      </c>
      <c r="U7" s="10">
        <f>IF(E7=C22,1,0)+IF(G7=C22,1,0)+IF(C7=C22,1,0)+IF(K7=C22,1,0)+IF(M7=C22,1,0)+IF(O7=C22,1,0)+IF(Q7=C22,1,0)</f>
        <v>3</v>
      </c>
      <c r="V7" s="29">
        <f>RANK(W7,W4:W11,0)</f>
        <v>4</v>
      </c>
      <c r="W7" s="26">
        <f t="shared" si="0"/>
        <v>1001</v>
      </c>
    </row>
    <row r="8" spans="1:23" ht="15" customHeight="1">
      <c r="A8" s="20" t="s">
        <v>41</v>
      </c>
      <c r="B8" s="27">
        <f>F27</f>
        <v>0</v>
      </c>
      <c r="C8" s="28">
        <f>E27</f>
        <v>2</v>
      </c>
      <c r="D8" s="9">
        <f>F49</f>
        <v>0</v>
      </c>
      <c r="E8" s="10">
        <f>E49</f>
        <v>2</v>
      </c>
      <c r="F8" s="27">
        <f>F43</f>
        <v>0</v>
      </c>
      <c r="G8" s="28">
        <f>E43</f>
        <v>2</v>
      </c>
      <c r="H8" s="9">
        <f>F37</f>
        <v>1</v>
      </c>
      <c r="I8" s="10">
        <f>E37</f>
        <v>2</v>
      </c>
      <c r="J8" s="88"/>
      <c r="K8" s="88"/>
      <c r="L8" s="9">
        <f>P29</f>
        <v>2</v>
      </c>
      <c r="M8" s="10">
        <f>Q29</f>
        <v>0</v>
      </c>
      <c r="N8" s="27">
        <f>P36</f>
        <v>1</v>
      </c>
      <c r="O8" s="28">
        <f>Q36</f>
        <v>2</v>
      </c>
      <c r="P8" s="9">
        <f>P43</f>
        <v>2</v>
      </c>
      <c r="Q8" s="10">
        <f>Q43</f>
        <v>0</v>
      </c>
      <c r="R8" s="9">
        <f>B8+D8+F8+H8+L8+N8+P8</f>
        <v>6</v>
      </c>
      <c r="S8" s="10">
        <f>C8+E8+G8+I8+M8+O8+Q8</f>
        <v>10</v>
      </c>
      <c r="T8" s="9">
        <f>IF(D8=C22,1,0)+IF(F8=C22,1,0)+IF(H8=C22,1,0)+IF(B8=C22,1,0)+IF(L8=C22,1,0)+IF(N8=C22,1,0)+IF(P8=C22,1,0)</f>
        <v>2</v>
      </c>
      <c r="U8" s="10">
        <f>IF(E8=C22,1,0)+IF(G8=C22,1,0)+IF(C8=C22,1,0)+IF(I8=C22,1,0)+IF(M8=C22,1,0)+IF(O8=C22,1,0)+IF(Q8=C22,1,0)</f>
        <v>5</v>
      </c>
      <c r="V8" s="29">
        <f>RANK(W8,W4:W11,0)</f>
        <v>6</v>
      </c>
      <c r="W8" s="26">
        <f t="shared" si="0"/>
        <v>-3004</v>
      </c>
    </row>
    <row r="9" spans="1:23" ht="15" customHeight="1">
      <c r="A9" s="20" t="s">
        <v>42</v>
      </c>
      <c r="B9" s="27">
        <f>F34</f>
        <v>0</v>
      </c>
      <c r="C9" s="28">
        <f>E34</f>
        <v>2</v>
      </c>
      <c r="D9" s="9">
        <f>F28</f>
        <v>0</v>
      </c>
      <c r="E9" s="10">
        <f>E28</f>
        <v>2</v>
      </c>
      <c r="F9" s="27">
        <f>F50</f>
        <v>0</v>
      </c>
      <c r="G9" s="28">
        <f>E50</f>
        <v>2</v>
      </c>
      <c r="H9" s="9">
        <f>F44</f>
        <v>0</v>
      </c>
      <c r="I9" s="10">
        <f>E44</f>
        <v>2</v>
      </c>
      <c r="J9" s="27">
        <f>Q29</f>
        <v>0</v>
      </c>
      <c r="K9" s="28">
        <f>P29</f>
        <v>2</v>
      </c>
      <c r="L9" s="89"/>
      <c r="M9" s="89"/>
      <c r="N9" s="27">
        <f>P44</f>
        <v>0</v>
      </c>
      <c r="O9" s="28">
        <f>Q44</f>
        <v>2</v>
      </c>
      <c r="P9" s="9">
        <f>Q37</f>
        <v>0</v>
      </c>
      <c r="Q9" s="10">
        <f>P37</f>
        <v>2</v>
      </c>
      <c r="R9" s="9">
        <f>B9+D9+F9+H9+J9+N9+P9</f>
        <v>0</v>
      </c>
      <c r="S9" s="10">
        <f>C9+E9+G9+I9+K9+O9+Q9</f>
        <v>14</v>
      </c>
      <c r="T9" s="9">
        <f>IF(D9=C22,1,0)+IF(F9=C22,1,0)+IF(H9=C22,1,0)+IF(J9=C22,1,0)+IF(B9=C22,1,0)+IF(N9=C22,1,0)+IF(P9=C22,1,0)</f>
        <v>0</v>
      </c>
      <c r="U9" s="10">
        <f>IF(E9=C22,1,0)+IF(G9=C22,1,0)+IF(I9=C22,1,0)+IF(K9=C22,1,0)+IF(C9=C22,1,0)+IF(O9=C22,1,0)+IF(Q9=C22,1,0)</f>
        <v>7</v>
      </c>
      <c r="V9" s="29">
        <f>RANK(W9,W4:W11,0)</f>
        <v>8</v>
      </c>
      <c r="W9" s="26">
        <f t="shared" si="0"/>
        <v>-7014</v>
      </c>
    </row>
    <row r="10" spans="1:23" ht="15" customHeight="1">
      <c r="A10" s="20" t="s">
        <v>43</v>
      </c>
      <c r="B10" s="27">
        <f>F41</f>
        <v>0</v>
      </c>
      <c r="C10" s="28">
        <f>E41</f>
        <v>2</v>
      </c>
      <c r="D10" s="9">
        <f>F35</f>
        <v>0</v>
      </c>
      <c r="E10" s="10">
        <f>E35</f>
        <v>2</v>
      </c>
      <c r="F10" s="27">
        <f>F29</f>
        <v>0</v>
      </c>
      <c r="G10" s="28">
        <f>E29</f>
        <v>2</v>
      </c>
      <c r="H10" s="9">
        <f>F51</f>
        <v>0</v>
      </c>
      <c r="I10" s="10">
        <f>E51</f>
        <v>2</v>
      </c>
      <c r="J10" s="27">
        <f>Q36</f>
        <v>2</v>
      </c>
      <c r="K10" s="28">
        <f>P36</f>
        <v>1</v>
      </c>
      <c r="L10" s="9">
        <f>Q44</f>
        <v>2</v>
      </c>
      <c r="M10" s="10">
        <f>P44</f>
        <v>0</v>
      </c>
      <c r="N10" s="88"/>
      <c r="O10" s="88"/>
      <c r="P10" s="9">
        <f>P30</f>
        <v>2</v>
      </c>
      <c r="Q10" s="10">
        <f>Q30</f>
        <v>0</v>
      </c>
      <c r="R10" s="9">
        <f>B10+D10+F10+H10+J10+L10+P10</f>
        <v>6</v>
      </c>
      <c r="S10" s="10">
        <f>C10+E10+G10+I10+K10+M10+Q10</f>
        <v>9</v>
      </c>
      <c r="T10" s="9">
        <f>IF(D10=C22,1,0)+IF(F10=C22,1,0)+IF(H10=C22,1,0)+IF(J10=C22,1,0)+IF(L10=C22,1,0)+IF(B10=C22,1,0)+IF(P10=C22,1,0)</f>
        <v>3</v>
      </c>
      <c r="U10" s="10">
        <f>IF(E10=C22,1,0)+IF(G10=C22,1,0)+IF(I10=C22,1,0)+IF(K10=C22,1,0)+IF(M10=C22,1,0)+IF(C10=C22,1,0)+IF(Q10=C22,1,0)</f>
        <v>4</v>
      </c>
      <c r="V10" s="29">
        <f>RANK(W10,W4:W11,0)</f>
        <v>5</v>
      </c>
      <c r="W10" s="26">
        <f t="shared" si="0"/>
        <v>-1003</v>
      </c>
    </row>
    <row r="11" spans="1:23" ht="15" customHeight="1">
      <c r="A11" s="30" t="s">
        <v>44</v>
      </c>
      <c r="B11" s="31">
        <f>F48</f>
        <v>0</v>
      </c>
      <c r="C11" s="32">
        <f>E48</f>
        <v>2</v>
      </c>
      <c r="D11" s="12">
        <f>F42</f>
        <v>0</v>
      </c>
      <c r="E11" s="13">
        <f>E42</f>
        <v>2</v>
      </c>
      <c r="F11" s="31">
        <f>F36</f>
        <v>0</v>
      </c>
      <c r="G11" s="32">
        <f>E36</f>
        <v>2</v>
      </c>
      <c r="H11" s="12">
        <f>F30</f>
        <v>0</v>
      </c>
      <c r="I11" s="13">
        <f>E30</f>
        <v>2</v>
      </c>
      <c r="J11" s="31">
        <f>Q43</f>
        <v>0</v>
      </c>
      <c r="K11" s="32">
        <f>P43</f>
        <v>2</v>
      </c>
      <c r="L11" s="12">
        <f>P37</f>
        <v>2</v>
      </c>
      <c r="M11" s="13">
        <f>Q37</f>
        <v>0</v>
      </c>
      <c r="N11" s="31">
        <f>Q30</f>
        <v>0</v>
      </c>
      <c r="O11" s="32">
        <f>P30</f>
        <v>2</v>
      </c>
      <c r="P11" s="90"/>
      <c r="Q11" s="90"/>
      <c r="R11" s="12">
        <f>B11+D11+F11+H11+J11+L11+N11</f>
        <v>2</v>
      </c>
      <c r="S11" s="13">
        <f>C11+E11+G11+I11+K11+M11+O11</f>
        <v>12</v>
      </c>
      <c r="T11" s="12">
        <f>IF(D11=C22,1,0)+IF(F11=C22,1,0)+IF(H11=C22,1,0)+IF(J11=C22,1,0)+IF(L11=C22,1,0)+IF(N11=C22,1,0)+IF(B11=C22,1,0)</f>
        <v>1</v>
      </c>
      <c r="U11" s="13">
        <f>IF(E11=C22,1,0)+IF(G11=C22,1,0)+IF(I11=C22,1,0)+IF(K11=C22,1,0)+IF(M11=C22,1,0)+IF(O11=C22,1,0)+IF(C11=C22,1,0)</f>
        <v>6</v>
      </c>
      <c r="V11" s="52">
        <f>RANK(W11,W4:W11,0)</f>
        <v>7</v>
      </c>
      <c r="W11" s="26">
        <f t="shared" si="0"/>
        <v>-5010</v>
      </c>
    </row>
    <row r="12" spans="17:22" ht="15" customHeight="1">
      <c r="Q12" s="16"/>
      <c r="R12" s="16">
        <f>R4+R5+R6+R7+R8+R9+R10+R11</f>
        <v>58</v>
      </c>
      <c r="S12" s="16">
        <f>S4+S5+S6+S7+S8+S9+S10+S11</f>
        <v>58</v>
      </c>
      <c r="T12" s="16">
        <f>T4+T5+T6+T7+T8+T9+T10+T11</f>
        <v>28</v>
      </c>
      <c r="U12" s="16">
        <f>U11+U10+U9+U8+U7+U6+U5+U4</f>
        <v>28</v>
      </c>
      <c r="V12" s="16"/>
    </row>
    <row r="13" spans="1:25" ht="15" customHeight="1">
      <c r="A13" s="33" t="s">
        <v>7</v>
      </c>
      <c r="B13" s="33"/>
      <c r="C13" s="1" t="s">
        <v>8</v>
      </c>
      <c r="G13" s="16" t="s">
        <v>9</v>
      </c>
      <c r="I13" s="34" t="s">
        <v>10</v>
      </c>
      <c r="J13" s="1" t="s">
        <v>11</v>
      </c>
      <c r="P13" s="57" t="str">
        <f>IF(V4=1,A4,IF(V5=1,A5,IF(V6=1,A6,IF(V7=1,A7,IF(V8=1,A8,IF(V9=1,A9,IF(V10=1,A10,IF(V11=1,A11,0))))))))</f>
        <v>Lukas</v>
      </c>
      <c r="Q13" s="57"/>
      <c r="R13" s="57"/>
      <c r="S13" s="35"/>
      <c r="T13" s="34" t="s">
        <v>10</v>
      </c>
      <c r="U13" s="35"/>
      <c r="V13" s="57" t="str">
        <f>IF(V4=3,A4,IF(V5=3,A5,IF(V6=3,A6,IF(V7=3,A7,IF(V8=3,A8,IF(V9=3,A9,IF(V10=3,A10,IF(V11=3,A11,0))))))))</f>
        <v>Daniel</v>
      </c>
      <c r="W13" s="57"/>
      <c r="X13" s="57"/>
      <c r="Y13" s="36"/>
    </row>
    <row r="14" spans="3:25" ht="15" customHeight="1">
      <c r="C14" s="1" t="s">
        <v>12</v>
      </c>
      <c r="G14" s="16" t="s">
        <v>13</v>
      </c>
      <c r="I14" s="34" t="s">
        <v>10</v>
      </c>
      <c r="J14" s="1" t="s">
        <v>14</v>
      </c>
      <c r="P14" s="57" t="str">
        <f>IF(V4=2,A4,IF(V5=2,A5,IF(V6=2,A6,IF(V7=2,A7,IF(V8=2,A8,IF(V9=2,A9,IF(V10=2,A10,IF(V11=2,A11,0))))))))</f>
        <v>Justin</v>
      </c>
      <c r="Q14" s="57"/>
      <c r="R14" s="57"/>
      <c r="S14" s="35"/>
      <c r="T14" s="34" t="s">
        <v>10</v>
      </c>
      <c r="U14" s="35"/>
      <c r="V14" s="57" t="str">
        <f>IF(V4=4,A4,IF(V5=4,A5,IF(V6=4,A6,IF(V7=4,A7,IF(V8=4,A8,IF(V9=4,A9,IF(V10=4,A10,IF(V11=4,A11,0))))))))</f>
        <v>Robin</v>
      </c>
      <c r="W14" s="57"/>
      <c r="X14" s="57"/>
      <c r="Y14" s="36"/>
    </row>
    <row r="15" spans="19:21" ht="15" customHeight="1">
      <c r="S15" s="37"/>
      <c r="T15" s="37"/>
      <c r="U15" s="37"/>
    </row>
    <row r="16" spans="19:21" ht="15" customHeight="1">
      <c r="S16" s="37"/>
      <c r="T16" s="37"/>
      <c r="U16" s="37"/>
    </row>
    <row r="17" spans="1:24" ht="15" customHeight="1">
      <c r="A17" s="33" t="s">
        <v>15</v>
      </c>
      <c r="B17" s="33"/>
      <c r="G17" s="1" t="s">
        <v>16</v>
      </c>
      <c r="K17" s="34" t="s">
        <v>10</v>
      </c>
      <c r="L17" s="1" t="s">
        <v>17</v>
      </c>
      <c r="P17" s="57" t="str">
        <f>IF((U13=E23),P13,V13)</f>
        <v>Daniel</v>
      </c>
      <c r="Q17" s="57"/>
      <c r="R17" s="57"/>
      <c r="S17" s="35"/>
      <c r="T17" s="34" t="s">
        <v>10</v>
      </c>
      <c r="U17" s="35"/>
      <c r="V17" s="57" t="str">
        <f>IF((U14=E23),P14,V14)</f>
        <v>Robin</v>
      </c>
      <c r="W17" s="57"/>
      <c r="X17" s="57"/>
    </row>
    <row r="18" spans="19:21" ht="15" customHeight="1">
      <c r="S18" s="37"/>
      <c r="T18" s="37"/>
      <c r="U18" s="37"/>
    </row>
    <row r="19" spans="1:24" ht="15" customHeight="1">
      <c r="A19" s="33" t="s">
        <v>18</v>
      </c>
      <c r="B19" s="33"/>
      <c r="G19" s="1" t="s">
        <v>19</v>
      </c>
      <c r="K19" s="34" t="s">
        <v>10</v>
      </c>
      <c r="L19" s="1" t="s">
        <v>20</v>
      </c>
      <c r="P19" s="57" t="str">
        <f>IF((U13=E23),V13,P13)</f>
        <v>Lukas</v>
      </c>
      <c r="Q19" s="57"/>
      <c r="R19" s="57"/>
      <c r="S19" s="35"/>
      <c r="T19" s="34" t="s">
        <v>10</v>
      </c>
      <c r="U19" s="35"/>
      <c r="V19" s="57" t="str">
        <f>IF((U14=E23),V14,P14)</f>
        <v>Justin</v>
      </c>
      <c r="W19" s="57"/>
      <c r="X19" s="57"/>
    </row>
    <row r="20" ht="12.75" customHeight="1">
      <c r="K20" s="37"/>
    </row>
    <row r="21" ht="13.5" customHeight="1"/>
    <row r="22" spans="1:3" ht="13.5" customHeight="1">
      <c r="A22" s="86" t="s">
        <v>21</v>
      </c>
      <c r="B22" s="86"/>
      <c r="C22" s="4">
        <v>2</v>
      </c>
    </row>
    <row r="23" spans="1:5" ht="13.5" customHeight="1">
      <c r="A23" s="1" t="s">
        <v>22</v>
      </c>
      <c r="E23" s="4">
        <v>3</v>
      </c>
    </row>
    <row r="24" spans="23:24" ht="13.5" customHeight="1">
      <c r="W24" s="14"/>
      <c r="X24" s="14"/>
    </row>
    <row r="25" spans="1:27" ht="13.5" customHeight="1">
      <c r="A25" s="56" t="s">
        <v>23</v>
      </c>
      <c r="B25" s="56"/>
      <c r="C25" s="56"/>
      <c r="D25" s="56"/>
      <c r="E25" s="56"/>
      <c r="F25" s="56"/>
      <c r="G25" s="37"/>
      <c r="H25" s="37"/>
      <c r="I25" s="37"/>
      <c r="J25" s="68" t="s">
        <v>32</v>
      </c>
      <c r="K25" s="68"/>
      <c r="L25" s="68"/>
      <c r="M25" s="68"/>
      <c r="N25" s="68"/>
      <c r="O25" s="68"/>
      <c r="P25" s="68"/>
      <c r="Q25" s="68"/>
      <c r="U25" s="87"/>
      <c r="V25" s="87"/>
      <c r="W25" s="87"/>
      <c r="X25" s="87"/>
      <c r="Y25" s="87"/>
      <c r="Z25" s="87"/>
      <c r="AA25" s="87"/>
    </row>
    <row r="26" spans="1:27" ht="13.5" customHeight="1">
      <c r="A26" s="38" t="s">
        <v>25</v>
      </c>
      <c r="B26" s="57" t="s">
        <v>25</v>
      </c>
      <c r="C26" s="57"/>
      <c r="D26" s="57"/>
      <c r="E26" s="58" t="s">
        <v>26</v>
      </c>
      <c r="F26" s="58"/>
      <c r="G26" s="37"/>
      <c r="H26" s="37"/>
      <c r="I26" s="37"/>
      <c r="J26" s="69" t="s">
        <v>25</v>
      </c>
      <c r="K26" s="69"/>
      <c r="L26" s="69"/>
      <c r="M26" s="57" t="s">
        <v>25</v>
      </c>
      <c r="N26" s="57"/>
      <c r="O26" s="57"/>
      <c r="P26" s="58" t="s">
        <v>26</v>
      </c>
      <c r="Q26" s="58"/>
      <c r="U26" s="87"/>
      <c r="V26" s="87"/>
      <c r="W26" s="87"/>
      <c r="X26" s="87"/>
      <c r="Y26" s="87"/>
      <c r="Z26" s="87"/>
      <c r="AA26" s="87"/>
    </row>
    <row r="27" spans="1:27" ht="15.75" customHeight="1">
      <c r="A27" s="39" t="str">
        <f>A4</f>
        <v>Justin</v>
      </c>
      <c r="B27" s="59" t="str">
        <f>A8</f>
        <v>Naomi</v>
      </c>
      <c r="C27" s="59"/>
      <c r="D27" s="59"/>
      <c r="E27" s="40">
        <v>2</v>
      </c>
      <c r="F27" s="41">
        <v>0</v>
      </c>
      <c r="G27" s="42"/>
      <c r="H27" s="42"/>
      <c r="I27" s="42"/>
      <c r="J27" s="66" t="str">
        <f>A4</f>
        <v>Justin</v>
      </c>
      <c r="K27" s="66"/>
      <c r="L27" s="66"/>
      <c r="M27" s="83" t="str">
        <f>A5</f>
        <v>Lukas</v>
      </c>
      <c r="N27" s="83"/>
      <c r="O27" s="83"/>
      <c r="P27" s="40">
        <v>0</v>
      </c>
      <c r="Q27" s="41">
        <v>2</v>
      </c>
      <c r="U27" s="84"/>
      <c r="V27" s="84"/>
      <c r="W27" s="84"/>
      <c r="X27" s="84"/>
      <c r="Y27" s="84"/>
      <c r="Z27" s="84"/>
      <c r="AA27" s="84"/>
    </row>
    <row r="28" spans="1:27" ht="13.5" customHeight="1">
      <c r="A28" s="43" t="str">
        <f>A5</f>
        <v>Lukas</v>
      </c>
      <c r="B28" s="60" t="str">
        <f>A9</f>
        <v>Lea</v>
      </c>
      <c r="C28" s="60"/>
      <c r="D28" s="60"/>
      <c r="E28" s="44">
        <v>2</v>
      </c>
      <c r="F28" s="45">
        <v>0</v>
      </c>
      <c r="G28" s="42"/>
      <c r="H28" s="42"/>
      <c r="I28" s="42"/>
      <c r="J28" s="62" t="str">
        <f>A6</f>
        <v>Daniel</v>
      </c>
      <c r="K28" s="62"/>
      <c r="L28" s="62"/>
      <c r="M28" s="70" t="str">
        <f>A7</f>
        <v>Robin</v>
      </c>
      <c r="N28" s="70"/>
      <c r="O28" s="70"/>
      <c r="P28" s="44">
        <v>2</v>
      </c>
      <c r="Q28" s="45">
        <v>0</v>
      </c>
      <c r="U28" s="77"/>
      <c r="V28" s="77"/>
      <c r="W28" s="85"/>
      <c r="X28" s="85"/>
      <c r="Y28" s="85"/>
      <c r="Z28" s="85"/>
      <c r="AA28" s="85"/>
    </row>
    <row r="29" spans="1:27" ht="12.75" customHeight="1">
      <c r="A29" s="43" t="str">
        <f>A6</f>
        <v>Daniel</v>
      </c>
      <c r="B29" s="60" t="str">
        <f>A10</f>
        <v>Ferdi</v>
      </c>
      <c r="C29" s="60"/>
      <c r="D29" s="60"/>
      <c r="E29" s="44">
        <v>2</v>
      </c>
      <c r="F29" s="45">
        <v>0</v>
      </c>
      <c r="G29" s="42"/>
      <c r="H29" s="42"/>
      <c r="I29" s="42"/>
      <c r="J29" s="62" t="str">
        <f>A8</f>
        <v>Naomi</v>
      </c>
      <c r="K29" s="62"/>
      <c r="L29" s="62"/>
      <c r="M29" s="70" t="str">
        <f>A9</f>
        <v>Lea</v>
      </c>
      <c r="N29" s="70"/>
      <c r="O29" s="70"/>
      <c r="P29" s="44">
        <v>2</v>
      </c>
      <c r="Q29" s="45">
        <v>0</v>
      </c>
      <c r="U29" s="79"/>
      <c r="V29" s="79"/>
      <c r="W29" s="80"/>
      <c r="X29" s="80"/>
      <c r="Y29" s="80"/>
      <c r="Z29" s="80"/>
      <c r="AA29" s="80"/>
    </row>
    <row r="30" spans="1:27" ht="12.75" customHeight="1">
      <c r="A30" s="46" t="str">
        <f>A7</f>
        <v>Robin</v>
      </c>
      <c r="B30" s="55" t="str">
        <f>A11</f>
        <v>Larissa</v>
      </c>
      <c r="C30" s="55"/>
      <c r="D30" s="55"/>
      <c r="E30" s="47">
        <v>2</v>
      </c>
      <c r="F30" s="48">
        <v>0</v>
      </c>
      <c r="G30" s="42"/>
      <c r="H30" s="42"/>
      <c r="I30" s="42"/>
      <c r="J30" s="64" t="str">
        <f>A10</f>
        <v>Ferdi</v>
      </c>
      <c r="K30" s="64"/>
      <c r="L30" s="64"/>
      <c r="M30" s="72" t="str">
        <f>A11</f>
        <v>Larissa</v>
      </c>
      <c r="N30" s="72"/>
      <c r="O30" s="72"/>
      <c r="P30" s="47">
        <v>2</v>
      </c>
      <c r="Q30" s="48">
        <v>0</v>
      </c>
      <c r="U30" s="81"/>
      <c r="V30" s="81"/>
      <c r="W30" s="82"/>
      <c r="X30" s="82"/>
      <c r="Y30" s="82"/>
      <c r="Z30" s="82"/>
      <c r="AA30" s="82"/>
    </row>
    <row r="31" spans="1:28" ht="13.5" customHeight="1">
      <c r="A31" s="42"/>
      <c r="B31" s="76"/>
      <c r="C31" s="76"/>
      <c r="D31" s="76"/>
      <c r="E31" s="42"/>
      <c r="F31" s="42"/>
      <c r="G31" s="42"/>
      <c r="H31" s="42"/>
      <c r="I31" s="42"/>
      <c r="U31" s="77"/>
      <c r="V31" s="77"/>
      <c r="W31" s="78"/>
      <c r="X31" s="78"/>
      <c r="Y31" s="78"/>
      <c r="Z31" s="78"/>
      <c r="AA31" s="78"/>
      <c r="AB31" s="14"/>
    </row>
    <row r="32" spans="1:28" ht="13.5" customHeight="1">
      <c r="A32" s="56" t="s">
        <v>27</v>
      </c>
      <c r="B32" s="56"/>
      <c r="C32" s="56"/>
      <c r="D32" s="56"/>
      <c r="E32" s="56"/>
      <c r="F32" s="56"/>
      <c r="G32" s="37"/>
      <c r="H32" s="37"/>
      <c r="I32" s="37"/>
      <c r="J32" s="56" t="s">
        <v>24</v>
      </c>
      <c r="K32" s="56"/>
      <c r="L32" s="56"/>
      <c r="M32" s="56"/>
      <c r="N32" s="56"/>
      <c r="O32" s="56"/>
      <c r="P32" s="56"/>
      <c r="Q32" s="56"/>
      <c r="X32" s="14"/>
      <c r="Y32" s="14"/>
      <c r="Z32" s="14"/>
      <c r="AA32" s="14"/>
      <c r="AB32" s="14"/>
    </row>
    <row r="33" spans="1:17" ht="13.5" customHeight="1">
      <c r="A33" s="38" t="s">
        <v>25</v>
      </c>
      <c r="B33" s="57" t="s">
        <v>25</v>
      </c>
      <c r="C33" s="57"/>
      <c r="D33" s="57"/>
      <c r="E33" s="58" t="s">
        <v>26</v>
      </c>
      <c r="F33" s="58"/>
      <c r="G33" s="37"/>
      <c r="H33" s="37"/>
      <c r="I33" s="37"/>
      <c r="J33" s="68" t="s">
        <v>25</v>
      </c>
      <c r="K33" s="68"/>
      <c r="L33" s="68"/>
      <c r="M33" s="68" t="s">
        <v>25</v>
      </c>
      <c r="N33" s="68"/>
      <c r="O33" s="68"/>
      <c r="P33" s="58" t="s">
        <v>26</v>
      </c>
      <c r="Q33" s="58"/>
    </row>
    <row r="34" spans="1:17" ht="12.75" customHeight="1">
      <c r="A34" s="39" t="str">
        <f>A4</f>
        <v>Justin</v>
      </c>
      <c r="B34" s="59" t="str">
        <f>A9</f>
        <v>Lea</v>
      </c>
      <c r="C34" s="59"/>
      <c r="D34" s="59"/>
      <c r="E34" s="40">
        <v>2</v>
      </c>
      <c r="F34" s="41">
        <v>0</v>
      </c>
      <c r="G34" s="42"/>
      <c r="H34" s="42"/>
      <c r="I34" s="42"/>
      <c r="J34" s="74" t="str">
        <f>A4</f>
        <v>Justin</v>
      </c>
      <c r="K34" s="74"/>
      <c r="L34" s="74"/>
      <c r="M34" s="75" t="str">
        <f>A6</f>
        <v>Daniel</v>
      </c>
      <c r="N34" s="75"/>
      <c r="O34" s="75"/>
      <c r="P34" s="40">
        <v>2</v>
      </c>
      <c r="Q34" s="41">
        <v>0</v>
      </c>
    </row>
    <row r="35" spans="1:17" ht="12.75" customHeight="1">
      <c r="A35" s="43" t="str">
        <f>A5</f>
        <v>Lukas</v>
      </c>
      <c r="B35" s="60" t="str">
        <f>A10</f>
        <v>Ferdi</v>
      </c>
      <c r="C35" s="60"/>
      <c r="D35" s="60"/>
      <c r="E35" s="44">
        <v>2</v>
      </c>
      <c r="F35" s="45">
        <v>0</v>
      </c>
      <c r="G35" s="42"/>
      <c r="H35" s="42"/>
      <c r="I35" s="42"/>
      <c r="J35" s="70" t="str">
        <f>A7</f>
        <v>Robin</v>
      </c>
      <c r="K35" s="70"/>
      <c r="L35" s="70"/>
      <c r="M35" s="71" t="str">
        <f>A5</f>
        <v>Lukas</v>
      </c>
      <c r="N35" s="71"/>
      <c r="O35" s="71"/>
      <c r="P35" s="44">
        <v>0</v>
      </c>
      <c r="Q35" s="45">
        <v>2</v>
      </c>
    </row>
    <row r="36" spans="1:17" ht="12.75" customHeight="1">
      <c r="A36" s="43" t="str">
        <f>A6</f>
        <v>Daniel</v>
      </c>
      <c r="B36" s="60" t="str">
        <f>A11</f>
        <v>Larissa</v>
      </c>
      <c r="C36" s="60"/>
      <c r="D36" s="60"/>
      <c r="E36" s="44">
        <v>2</v>
      </c>
      <c r="F36" s="45">
        <v>0</v>
      </c>
      <c r="G36" s="42"/>
      <c r="H36" s="42"/>
      <c r="I36" s="42"/>
      <c r="J36" s="70" t="str">
        <f>A8</f>
        <v>Naomi</v>
      </c>
      <c r="K36" s="70"/>
      <c r="L36" s="70"/>
      <c r="M36" s="71" t="str">
        <f>A10</f>
        <v>Ferdi</v>
      </c>
      <c r="N36" s="71"/>
      <c r="O36" s="71"/>
      <c r="P36" s="44">
        <v>1</v>
      </c>
      <c r="Q36" s="45">
        <v>2</v>
      </c>
    </row>
    <row r="37" spans="1:17" ht="13.5" customHeight="1">
      <c r="A37" s="46" t="str">
        <f>A7</f>
        <v>Robin</v>
      </c>
      <c r="B37" s="55" t="str">
        <f>A8</f>
        <v>Naomi</v>
      </c>
      <c r="C37" s="55"/>
      <c r="D37" s="55"/>
      <c r="E37" s="47">
        <v>2</v>
      </c>
      <c r="F37" s="48">
        <v>1</v>
      </c>
      <c r="G37" s="42"/>
      <c r="H37" s="42"/>
      <c r="I37" s="42"/>
      <c r="J37" s="72" t="str">
        <f>A11</f>
        <v>Larissa</v>
      </c>
      <c r="K37" s="72"/>
      <c r="L37" s="72"/>
      <c r="M37" s="73" t="str">
        <f>A9</f>
        <v>Lea</v>
      </c>
      <c r="N37" s="73"/>
      <c r="O37" s="73"/>
      <c r="P37" s="47">
        <v>2</v>
      </c>
      <c r="Q37" s="48">
        <v>0</v>
      </c>
    </row>
    <row r="38" spans="1:9" ht="13.5" customHeight="1">
      <c r="A38" s="42"/>
      <c r="B38" s="42"/>
      <c r="C38" s="42"/>
      <c r="D38" s="42"/>
      <c r="E38" s="42"/>
      <c r="F38" s="42" t="s">
        <v>29</v>
      </c>
      <c r="G38" s="42"/>
      <c r="H38" s="42"/>
      <c r="I38" s="42"/>
    </row>
    <row r="39" spans="1:17" ht="13.5" customHeight="1">
      <c r="A39" s="56" t="s">
        <v>30</v>
      </c>
      <c r="B39" s="56"/>
      <c r="C39" s="56"/>
      <c r="D39" s="56"/>
      <c r="E39" s="56"/>
      <c r="F39" s="56"/>
      <c r="G39" s="37"/>
      <c r="H39" s="37"/>
      <c r="I39" s="37"/>
      <c r="J39" s="68" t="s">
        <v>28</v>
      </c>
      <c r="K39" s="68"/>
      <c r="L39" s="68"/>
      <c r="M39" s="68"/>
      <c r="N39" s="68"/>
      <c r="O39" s="68"/>
      <c r="P39" s="68"/>
      <c r="Q39" s="68"/>
    </row>
    <row r="40" spans="1:17" ht="13.5" customHeight="1">
      <c r="A40" s="38" t="s">
        <v>25</v>
      </c>
      <c r="B40" s="57" t="s">
        <v>25</v>
      </c>
      <c r="C40" s="57"/>
      <c r="D40" s="57"/>
      <c r="E40" s="58" t="s">
        <v>26</v>
      </c>
      <c r="F40" s="58"/>
      <c r="G40" s="37"/>
      <c r="H40" s="37"/>
      <c r="I40" s="37"/>
      <c r="J40" s="69" t="s">
        <v>25</v>
      </c>
      <c r="K40" s="69"/>
      <c r="L40" s="69"/>
      <c r="M40" s="57" t="s">
        <v>25</v>
      </c>
      <c r="N40" s="57"/>
      <c r="O40" s="57"/>
      <c r="P40" s="58" t="s">
        <v>26</v>
      </c>
      <c r="Q40" s="58"/>
    </row>
    <row r="41" spans="1:17" ht="12.75" customHeight="1">
      <c r="A41" s="5" t="str">
        <f>A4</f>
        <v>Justin</v>
      </c>
      <c r="B41" s="65" t="str">
        <f>A10</f>
        <v>Ferdi</v>
      </c>
      <c r="C41" s="65"/>
      <c r="D41" s="65"/>
      <c r="E41" s="41">
        <v>2</v>
      </c>
      <c r="F41" s="41">
        <v>0</v>
      </c>
      <c r="G41" s="42"/>
      <c r="H41" s="42"/>
      <c r="I41" s="42"/>
      <c r="J41" s="66" t="str">
        <f>A4</f>
        <v>Justin</v>
      </c>
      <c r="K41" s="66"/>
      <c r="L41" s="66"/>
      <c r="M41" s="67" t="str">
        <f>A7</f>
        <v>Robin</v>
      </c>
      <c r="N41" s="67"/>
      <c r="O41" s="67"/>
      <c r="P41" s="40">
        <v>2</v>
      </c>
      <c r="Q41" s="41">
        <v>0</v>
      </c>
    </row>
    <row r="42" spans="1:17" ht="12.75" customHeight="1">
      <c r="A42" s="8" t="str">
        <f>A5</f>
        <v>Lukas</v>
      </c>
      <c r="B42" s="61" t="str">
        <f>A11</f>
        <v>Larissa</v>
      </c>
      <c r="C42" s="61"/>
      <c r="D42" s="61"/>
      <c r="E42" s="45">
        <v>2</v>
      </c>
      <c r="F42" s="45">
        <v>0</v>
      </c>
      <c r="G42" s="42"/>
      <c r="H42" s="42"/>
      <c r="I42" s="42"/>
      <c r="J42" s="62" t="str">
        <f>A5</f>
        <v>Lukas</v>
      </c>
      <c r="K42" s="62"/>
      <c r="L42" s="62"/>
      <c r="M42" s="60" t="str">
        <f>A6</f>
        <v>Daniel</v>
      </c>
      <c r="N42" s="60"/>
      <c r="O42" s="60"/>
      <c r="P42" s="44">
        <v>2</v>
      </c>
      <c r="Q42" s="45">
        <v>0</v>
      </c>
    </row>
    <row r="43" spans="1:17" ht="12.75" customHeight="1">
      <c r="A43" s="8" t="str">
        <f>A6</f>
        <v>Daniel</v>
      </c>
      <c r="B43" s="61" t="str">
        <f>A8</f>
        <v>Naomi</v>
      </c>
      <c r="C43" s="61"/>
      <c r="D43" s="61"/>
      <c r="E43" s="45">
        <v>2</v>
      </c>
      <c r="F43" s="45">
        <v>0</v>
      </c>
      <c r="G43" s="42"/>
      <c r="H43" s="42"/>
      <c r="I43" s="42"/>
      <c r="J43" s="62" t="str">
        <f>A8</f>
        <v>Naomi</v>
      </c>
      <c r="K43" s="62"/>
      <c r="L43" s="62"/>
      <c r="M43" s="60" t="str">
        <f>A11</f>
        <v>Larissa</v>
      </c>
      <c r="N43" s="60"/>
      <c r="O43" s="60"/>
      <c r="P43" s="44">
        <v>2</v>
      </c>
      <c r="Q43" s="45">
        <v>0</v>
      </c>
    </row>
    <row r="44" spans="1:17" ht="13.5" customHeight="1">
      <c r="A44" s="11" t="str">
        <f>A7</f>
        <v>Robin</v>
      </c>
      <c r="B44" s="63" t="str">
        <f>A9</f>
        <v>Lea</v>
      </c>
      <c r="C44" s="63"/>
      <c r="D44" s="63"/>
      <c r="E44" s="48">
        <v>2</v>
      </c>
      <c r="F44" s="48">
        <v>0</v>
      </c>
      <c r="G44" s="42"/>
      <c r="H44" s="42"/>
      <c r="I44" s="42"/>
      <c r="J44" s="64" t="str">
        <f>A9</f>
        <v>Lea</v>
      </c>
      <c r="K44" s="64"/>
      <c r="L44" s="64"/>
      <c r="M44" s="55" t="str">
        <f>A10</f>
        <v>Ferdi</v>
      </c>
      <c r="N44" s="55"/>
      <c r="O44" s="55"/>
      <c r="P44" s="47">
        <v>0</v>
      </c>
      <c r="Q44" s="48">
        <v>2</v>
      </c>
    </row>
    <row r="45" spans="1:17" ht="13.5" customHeight="1">
      <c r="A45" s="42"/>
      <c r="B45" s="42"/>
      <c r="C45" s="42"/>
      <c r="D45" s="42"/>
      <c r="E45" s="42"/>
      <c r="F45" s="42"/>
      <c r="G45" s="42"/>
      <c r="H45" s="42"/>
      <c r="I45" s="42"/>
      <c r="J45" s="17"/>
      <c r="K45" s="17"/>
      <c r="L45" s="17"/>
      <c r="M45" s="17"/>
      <c r="N45" s="17"/>
      <c r="O45" s="17"/>
      <c r="P45" s="17"/>
      <c r="Q45" s="17"/>
    </row>
    <row r="46" spans="1:17" ht="13.5" customHeight="1">
      <c r="A46" s="56" t="s">
        <v>31</v>
      </c>
      <c r="B46" s="56"/>
      <c r="C46" s="56"/>
      <c r="D46" s="56"/>
      <c r="E46" s="56"/>
      <c r="F46" s="56"/>
      <c r="G46" s="37"/>
      <c r="H46" s="37"/>
      <c r="I46" s="15"/>
      <c r="J46" s="50"/>
      <c r="K46" s="50"/>
      <c r="L46" s="50"/>
      <c r="M46" s="50"/>
      <c r="N46" s="50"/>
      <c r="O46" s="50"/>
      <c r="P46" s="50"/>
      <c r="Q46" s="50"/>
    </row>
    <row r="47" spans="1:17" ht="13.5" customHeight="1">
      <c r="A47" s="38" t="s">
        <v>25</v>
      </c>
      <c r="B47" s="57" t="s">
        <v>25</v>
      </c>
      <c r="C47" s="57"/>
      <c r="D47" s="57"/>
      <c r="E47" s="58" t="s">
        <v>26</v>
      </c>
      <c r="F47" s="58"/>
      <c r="G47" s="37"/>
      <c r="H47" s="37"/>
      <c r="I47" s="15"/>
      <c r="J47" s="50"/>
      <c r="K47" s="50"/>
      <c r="L47" s="50"/>
      <c r="M47" s="50"/>
      <c r="N47" s="50"/>
      <c r="O47" s="50"/>
      <c r="P47" s="50"/>
      <c r="Q47" s="50"/>
    </row>
    <row r="48" spans="1:17" ht="12.75" customHeight="1">
      <c r="A48" s="5" t="str">
        <f>A4</f>
        <v>Justin</v>
      </c>
      <c r="B48" s="59" t="str">
        <f>A11</f>
        <v>Larissa</v>
      </c>
      <c r="C48" s="59"/>
      <c r="D48" s="59"/>
      <c r="E48" s="40">
        <v>2</v>
      </c>
      <c r="F48" s="41">
        <v>0</v>
      </c>
      <c r="G48" s="42"/>
      <c r="H48" s="42"/>
      <c r="I48" s="17"/>
      <c r="J48" s="50"/>
      <c r="K48" s="50"/>
      <c r="L48" s="50"/>
      <c r="M48" s="50"/>
      <c r="N48" s="50"/>
      <c r="O48" s="50"/>
      <c r="P48" s="18"/>
      <c r="Q48" s="18"/>
    </row>
    <row r="49" spans="1:17" ht="12.75" customHeight="1">
      <c r="A49" s="43" t="str">
        <f>A5</f>
        <v>Lukas</v>
      </c>
      <c r="B49" s="60" t="str">
        <f>A8</f>
        <v>Naomi</v>
      </c>
      <c r="C49" s="60"/>
      <c r="D49" s="60"/>
      <c r="E49" s="44">
        <v>2</v>
      </c>
      <c r="F49" s="45">
        <v>0</v>
      </c>
      <c r="G49" s="42"/>
      <c r="H49" s="42"/>
      <c r="I49" s="17"/>
      <c r="J49" s="50"/>
      <c r="K49" s="50"/>
      <c r="L49" s="50"/>
      <c r="M49" s="50"/>
      <c r="N49" s="50"/>
      <c r="O49" s="50"/>
      <c r="P49" s="18"/>
      <c r="Q49" s="18"/>
    </row>
    <row r="50" spans="1:17" ht="12.75" customHeight="1">
      <c r="A50" s="43" t="str">
        <f>A6</f>
        <v>Daniel</v>
      </c>
      <c r="B50" s="60" t="str">
        <f>A9</f>
        <v>Lea</v>
      </c>
      <c r="C50" s="60"/>
      <c r="D50" s="60"/>
      <c r="E50" s="44">
        <v>2</v>
      </c>
      <c r="F50" s="45">
        <v>0</v>
      </c>
      <c r="G50" s="42"/>
      <c r="H50" s="42"/>
      <c r="I50" s="17"/>
      <c r="J50" s="50"/>
      <c r="K50" s="50"/>
      <c r="L50" s="50"/>
      <c r="M50" s="50"/>
      <c r="N50" s="50"/>
      <c r="O50" s="50"/>
      <c r="P50" s="18"/>
      <c r="Q50" s="18"/>
    </row>
    <row r="51" spans="1:17" ht="13.5" customHeight="1">
      <c r="A51" s="46" t="str">
        <f>A7</f>
        <v>Robin</v>
      </c>
      <c r="B51" s="55" t="str">
        <f>A10</f>
        <v>Ferdi</v>
      </c>
      <c r="C51" s="55"/>
      <c r="D51" s="55"/>
      <c r="E51" s="47">
        <v>2</v>
      </c>
      <c r="F51" s="48">
        <v>0</v>
      </c>
      <c r="G51" s="42"/>
      <c r="H51" s="42"/>
      <c r="I51" s="17"/>
      <c r="J51" s="50"/>
      <c r="K51" s="50"/>
      <c r="L51" s="50"/>
      <c r="M51" s="50"/>
      <c r="N51" s="50"/>
      <c r="O51" s="50"/>
      <c r="P51" s="18"/>
      <c r="Q51" s="18"/>
    </row>
    <row r="52" spans="1:9" ht="12.75" customHeight="1">
      <c r="A52" s="42"/>
      <c r="B52" s="42"/>
      <c r="C52" s="42"/>
      <c r="D52" s="42"/>
      <c r="E52" s="42"/>
      <c r="F52" s="42"/>
      <c r="G52" s="42"/>
      <c r="H52" s="42"/>
      <c r="I52" s="17"/>
    </row>
    <row r="53" spans="7:9" ht="12.75" customHeight="1">
      <c r="G53" s="37"/>
      <c r="H53" s="37"/>
      <c r="I53" s="15"/>
    </row>
    <row r="54" spans="7:9" ht="12.75" customHeight="1">
      <c r="G54" s="37"/>
      <c r="H54" s="37"/>
      <c r="I54" s="15"/>
    </row>
    <row r="55" spans="7:9" ht="12.75" customHeight="1">
      <c r="G55" s="42"/>
      <c r="H55" s="42"/>
      <c r="I55" s="17"/>
    </row>
    <row r="56" spans="7:23" ht="12.75" customHeight="1">
      <c r="G56" s="42"/>
      <c r="H56" s="42"/>
      <c r="I56" s="17"/>
      <c r="Q56" s="14"/>
      <c r="R56" s="14"/>
      <c r="S56" s="14"/>
      <c r="T56" s="14"/>
      <c r="U56" s="14"/>
      <c r="V56" s="14"/>
      <c r="W56" s="14"/>
    </row>
    <row r="57" spans="7:23" ht="12.75" customHeight="1">
      <c r="G57" s="42"/>
      <c r="H57" s="42"/>
      <c r="I57" s="17"/>
      <c r="Q57" s="14"/>
      <c r="R57" s="14"/>
      <c r="S57" s="14"/>
      <c r="T57" s="14"/>
      <c r="U57" s="14"/>
      <c r="V57" s="14"/>
      <c r="W57" s="14"/>
    </row>
    <row r="58" spans="7:23" ht="12.75" customHeight="1">
      <c r="G58" s="42"/>
      <c r="H58" s="42"/>
      <c r="I58" s="17"/>
      <c r="Q58" s="14"/>
      <c r="R58" s="50"/>
      <c r="S58" s="50"/>
      <c r="T58" s="50"/>
      <c r="U58" s="50"/>
      <c r="V58" s="50"/>
      <c r="W58" s="50"/>
    </row>
    <row r="59" spans="17:23" ht="12.75" customHeight="1">
      <c r="Q59" s="14"/>
      <c r="R59" s="14"/>
      <c r="S59" s="14"/>
      <c r="T59" s="14"/>
      <c r="U59" s="14"/>
      <c r="V59" s="14"/>
      <c r="W59" s="14"/>
    </row>
    <row r="60" spans="17:23" ht="12.75" customHeight="1">
      <c r="Q60" s="14"/>
      <c r="R60" s="14"/>
      <c r="S60" s="14"/>
      <c r="T60" s="14"/>
      <c r="U60" s="14"/>
      <c r="V60" s="14"/>
      <c r="W60" s="14"/>
    </row>
    <row r="63" spans="18:20" ht="12.75" customHeight="1">
      <c r="R63" s="14"/>
      <c r="S63" s="14"/>
      <c r="T63" s="14"/>
    </row>
    <row r="70" spans="7:8" ht="12.75" customHeight="1">
      <c r="G70" s="14"/>
      <c r="H70" s="14"/>
    </row>
    <row r="71" spans="7:8" ht="12.75" customHeight="1">
      <c r="G71" s="50"/>
      <c r="H71" s="50"/>
    </row>
    <row r="72" spans="7:8" ht="12.75" customHeight="1">
      <c r="G72" s="14"/>
      <c r="H72" s="14"/>
    </row>
    <row r="93" ht="12.75" customHeight="1">
      <c r="H93" s="37"/>
    </row>
    <row r="94" ht="12.75" customHeight="1">
      <c r="H94" s="37"/>
    </row>
    <row r="95" ht="12.75" customHeight="1">
      <c r="H95" s="42"/>
    </row>
    <row r="96" ht="12.75" customHeight="1">
      <c r="H96" s="42"/>
    </row>
    <row r="97" ht="12.75" customHeight="1">
      <c r="H97" s="42"/>
    </row>
    <row r="98" ht="12.75" customHeight="1">
      <c r="H98" s="42"/>
    </row>
    <row r="99" ht="12.75" customHeight="1">
      <c r="H99" s="42"/>
    </row>
    <row r="100" ht="12.75" customHeight="1">
      <c r="H100" s="42"/>
    </row>
  </sheetData>
  <sheetProtection/>
  <mergeCells count="102">
    <mergeCell ref="J3:K3"/>
    <mergeCell ref="L3:M3"/>
    <mergeCell ref="N3:O3"/>
    <mergeCell ref="P3:Q3"/>
    <mergeCell ref="R3:S3"/>
    <mergeCell ref="T3:U3"/>
    <mergeCell ref="B4:C4"/>
    <mergeCell ref="D5:E5"/>
    <mergeCell ref="B3:C3"/>
    <mergeCell ref="D3:E3"/>
    <mergeCell ref="F3:G3"/>
    <mergeCell ref="H3:I3"/>
    <mergeCell ref="F6:G6"/>
    <mergeCell ref="H7:I7"/>
    <mergeCell ref="J8:K8"/>
    <mergeCell ref="L9:M9"/>
    <mergeCell ref="N10:O10"/>
    <mergeCell ref="P11:Q11"/>
    <mergeCell ref="P13:R13"/>
    <mergeCell ref="V13:X13"/>
    <mergeCell ref="P14:R14"/>
    <mergeCell ref="V14:X14"/>
    <mergeCell ref="P17:R17"/>
    <mergeCell ref="V17:X17"/>
    <mergeCell ref="P19:R19"/>
    <mergeCell ref="V19:X19"/>
    <mergeCell ref="A22:B22"/>
    <mergeCell ref="A25:F25"/>
    <mergeCell ref="J25:Q25"/>
    <mergeCell ref="U25:AA26"/>
    <mergeCell ref="B26:D26"/>
    <mergeCell ref="E26:F26"/>
    <mergeCell ref="J26:L26"/>
    <mergeCell ref="M26:O26"/>
    <mergeCell ref="P26:Q26"/>
    <mergeCell ref="B27:D27"/>
    <mergeCell ref="J27:L27"/>
    <mergeCell ref="M27:O27"/>
    <mergeCell ref="U27:AA27"/>
    <mergeCell ref="B28:D28"/>
    <mergeCell ref="J28:L28"/>
    <mergeCell ref="M28:O28"/>
    <mergeCell ref="U28:V28"/>
    <mergeCell ref="W28:AA28"/>
    <mergeCell ref="B29:D29"/>
    <mergeCell ref="J29:L29"/>
    <mergeCell ref="M29:O29"/>
    <mergeCell ref="U29:V29"/>
    <mergeCell ref="W29:AA29"/>
    <mergeCell ref="B30:D30"/>
    <mergeCell ref="J30:L30"/>
    <mergeCell ref="M30:O30"/>
    <mergeCell ref="U30:V30"/>
    <mergeCell ref="W30:AA30"/>
    <mergeCell ref="B31:D31"/>
    <mergeCell ref="U31:V31"/>
    <mergeCell ref="W31:AA31"/>
    <mergeCell ref="A32:F32"/>
    <mergeCell ref="J32:Q32"/>
    <mergeCell ref="B33:D33"/>
    <mergeCell ref="E33:F33"/>
    <mergeCell ref="J33:L33"/>
    <mergeCell ref="M33:O33"/>
    <mergeCell ref="P33:Q33"/>
    <mergeCell ref="B34:D34"/>
    <mergeCell ref="J34:L34"/>
    <mergeCell ref="M34:O34"/>
    <mergeCell ref="B35:D35"/>
    <mergeCell ref="J35:L35"/>
    <mergeCell ref="M35:O35"/>
    <mergeCell ref="B36:D36"/>
    <mergeCell ref="J36:L36"/>
    <mergeCell ref="M36:O36"/>
    <mergeCell ref="B37:D37"/>
    <mergeCell ref="J37:L37"/>
    <mergeCell ref="M37:O37"/>
    <mergeCell ref="A39:F39"/>
    <mergeCell ref="J39:Q39"/>
    <mergeCell ref="B40:D40"/>
    <mergeCell ref="E40:F40"/>
    <mergeCell ref="J40:L40"/>
    <mergeCell ref="M40:O40"/>
    <mergeCell ref="P40:Q40"/>
    <mergeCell ref="B41:D41"/>
    <mergeCell ref="J41:L41"/>
    <mergeCell ref="M41:O41"/>
    <mergeCell ref="B42:D42"/>
    <mergeCell ref="J42:L42"/>
    <mergeCell ref="M42:O42"/>
    <mergeCell ref="B43:D43"/>
    <mergeCell ref="J43:L43"/>
    <mergeCell ref="M43:O43"/>
    <mergeCell ref="B44:D44"/>
    <mergeCell ref="J44:L44"/>
    <mergeCell ref="M44:O44"/>
    <mergeCell ref="B51:D51"/>
    <mergeCell ref="A46:F46"/>
    <mergeCell ref="B47:D47"/>
    <mergeCell ref="E47:F47"/>
    <mergeCell ref="B48:D48"/>
    <mergeCell ref="B49:D49"/>
    <mergeCell ref="B50:D50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7" sqref="E17"/>
    </sheetView>
  </sheetViews>
  <sheetFormatPr defaultColWidth="11.57421875" defaultRowHeight="12.75"/>
  <cols>
    <col min="1" max="1" width="11.57421875" style="53" customWidth="1"/>
    <col min="2" max="4" width="11.57421875" style="0" customWidth="1"/>
    <col min="5" max="5" width="11.57421875" style="54" customWidth="1"/>
  </cols>
  <sheetData>
    <row r="1" spans="1:2" ht="12.75">
      <c r="A1" s="53" t="s">
        <v>45</v>
      </c>
      <c r="B1" t="s">
        <v>46</v>
      </c>
    </row>
    <row r="2" spans="1:5" ht="12.75">
      <c r="A2" s="53">
        <v>1</v>
      </c>
      <c r="B2" t="s">
        <v>3</v>
      </c>
      <c r="C2" t="s">
        <v>47</v>
      </c>
      <c r="D2" t="s">
        <v>40</v>
      </c>
      <c r="E2" s="54" t="s">
        <v>48</v>
      </c>
    </row>
    <row r="3" spans="1:5" ht="12.75">
      <c r="A3" s="53">
        <v>2</v>
      </c>
      <c r="B3" t="s">
        <v>34</v>
      </c>
      <c r="C3" t="s">
        <v>47</v>
      </c>
      <c r="D3" t="s">
        <v>39</v>
      </c>
      <c r="E3" s="54" t="s">
        <v>49</v>
      </c>
    </row>
    <row r="4" spans="1:5" ht="12.75">
      <c r="A4" s="53">
        <v>3</v>
      </c>
      <c r="B4" t="s">
        <v>33</v>
      </c>
      <c r="C4" t="s">
        <v>47</v>
      </c>
      <c r="D4" t="s">
        <v>4</v>
      </c>
      <c r="E4" s="54" t="s">
        <v>49</v>
      </c>
    </row>
    <row r="5" spans="1:5" ht="12.75">
      <c r="A5" s="53">
        <v>4</v>
      </c>
      <c r="B5" t="s">
        <v>35</v>
      </c>
      <c r="C5" t="s">
        <v>47</v>
      </c>
      <c r="D5" t="s">
        <v>5</v>
      </c>
      <c r="E5" s="54" t="s">
        <v>50</v>
      </c>
    </row>
    <row r="7" ht="12.75">
      <c r="B7" t="s">
        <v>51</v>
      </c>
    </row>
    <row r="8" spans="1:5" ht="12.75">
      <c r="A8" s="53">
        <v>5</v>
      </c>
      <c r="B8" t="s">
        <v>3</v>
      </c>
      <c r="C8" t="s">
        <v>47</v>
      </c>
      <c r="D8" t="s">
        <v>4</v>
      </c>
      <c r="E8" s="54" t="s">
        <v>48</v>
      </c>
    </row>
    <row r="9" spans="1:5" ht="12.75">
      <c r="A9" s="53">
        <v>6</v>
      </c>
      <c r="B9" t="s">
        <v>5</v>
      </c>
      <c r="C9" t="s">
        <v>47</v>
      </c>
      <c r="D9" t="s">
        <v>39</v>
      </c>
      <c r="E9" s="54" t="s">
        <v>48</v>
      </c>
    </row>
    <row r="11" ht="12.75">
      <c r="B11" t="s">
        <v>52</v>
      </c>
    </row>
    <row r="12" spans="1:5" ht="12.75">
      <c r="A12" s="53">
        <v>7</v>
      </c>
      <c r="B12" t="s">
        <v>40</v>
      </c>
      <c r="C12" t="s">
        <v>47</v>
      </c>
      <c r="D12" t="s">
        <v>33</v>
      </c>
      <c r="E12" s="54" t="s">
        <v>49</v>
      </c>
    </row>
    <row r="13" spans="1:5" ht="12.75">
      <c r="A13" s="53">
        <v>8</v>
      </c>
      <c r="B13" t="s">
        <v>35</v>
      </c>
      <c r="C13" t="s">
        <v>47</v>
      </c>
      <c r="D13" t="s">
        <v>34</v>
      </c>
      <c r="E13" s="54" t="s">
        <v>50</v>
      </c>
    </row>
    <row r="15" ht="12.75">
      <c r="B15" t="s">
        <v>53</v>
      </c>
    </row>
    <row r="16" spans="1:5" ht="12.75">
      <c r="A16" s="53">
        <v>9</v>
      </c>
      <c r="B16" t="s">
        <v>3</v>
      </c>
      <c r="C16" t="s">
        <v>47</v>
      </c>
      <c r="D16" t="s">
        <v>5</v>
      </c>
      <c r="E16" s="54" t="s">
        <v>48</v>
      </c>
    </row>
    <row r="18" ht="12.75">
      <c r="B18" t="s">
        <v>11</v>
      </c>
    </row>
    <row r="19" spans="1:5" ht="12.75">
      <c r="A19" s="53">
        <v>10</v>
      </c>
      <c r="B19" t="s">
        <v>4</v>
      </c>
      <c r="C19" t="s">
        <v>47</v>
      </c>
      <c r="D19" t="s">
        <v>39</v>
      </c>
      <c r="E19" s="54" t="s">
        <v>48</v>
      </c>
    </row>
    <row r="21" ht="12.75">
      <c r="B21" t="s">
        <v>54</v>
      </c>
    </row>
    <row r="22" spans="1:5" ht="12.75">
      <c r="A22" s="53">
        <v>11</v>
      </c>
      <c r="B22" t="s">
        <v>33</v>
      </c>
      <c r="C22" t="s">
        <v>47</v>
      </c>
      <c r="D22" t="s">
        <v>34</v>
      </c>
      <c r="E22" s="54" t="s">
        <v>48</v>
      </c>
    </row>
    <row r="24" ht="12.75">
      <c r="B24" t="s">
        <v>55</v>
      </c>
    </row>
    <row r="25" spans="1:5" ht="12.75">
      <c r="A25" s="53">
        <v>12</v>
      </c>
      <c r="B25" t="s">
        <v>35</v>
      </c>
      <c r="C25" t="s">
        <v>47</v>
      </c>
      <c r="D25" t="s">
        <v>40</v>
      </c>
      <c r="E25" s="54" t="s">
        <v>50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39" sqref="D39"/>
    </sheetView>
  </sheetViews>
  <sheetFormatPr defaultColWidth="11.57421875" defaultRowHeight="12.75"/>
  <cols>
    <col min="1" max="1" width="11.57421875" style="53" customWidth="1"/>
    <col min="2" max="4" width="11.57421875" style="0" customWidth="1"/>
    <col min="5" max="5" width="11.57421875" style="54" customWidth="1"/>
  </cols>
  <sheetData>
    <row r="1" spans="1:2" ht="12.75">
      <c r="A1" s="53" t="s">
        <v>45</v>
      </c>
      <c r="B1" t="s">
        <v>46</v>
      </c>
    </row>
    <row r="2" spans="1:5" ht="12.75">
      <c r="A2" s="53">
        <v>1</v>
      </c>
      <c r="B2" t="s">
        <v>6</v>
      </c>
      <c r="C2" t="s">
        <v>47</v>
      </c>
      <c r="D2" t="s">
        <v>42</v>
      </c>
      <c r="E2" s="54" t="s">
        <v>48</v>
      </c>
    </row>
    <row r="3" spans="1:5" ht="12.75">
      <c r="A3" s="53">
        <v>2</v>
      </c>
      <c r="B3" t="s">
        <v>37</v>
      </c>
      <c r="C3" t="s">
        <v>47</v>
      </c>
      <c r="D3" t="s">
        <v>44</v>
      </c>
      <c r="E3" s="54" t="s">
        <v>56</v>
      </c>
    </row>
    <row r="4" spans="1:5" ht="12.75">
      <c r="A4" s="53">
        <v>3</v>
      </c>
      <c r="B4" t="s">
        <v>38</v>
      </c>
      <c r="C4" t="s">
        <v>47</v>
      </c>
      <c r="D4" t="s">
        <v>41</v>
      </c>
      <c r="E4" s="54" t="s">
        <v>49</v>
      </c>
    </row>
    <row r="5" spans="1:5" ht="12.75">
      <c r="A5" s="53">
        <v>4</v>
      </c>
      <c r="B5" t="s">
        <v>36</v>
      </c>
      <c r="C5" t="s">
        <v>47</v>
      </c>
      <c r="D5" t="s">
        <v>43</v>
      </c>
      <c r="E5" s="54" t="s">
        <v>50</v>
      </c>
    </row>
    <row r="7" ht="12.75">
      <c r="B7" t="s">
        <v>51</v>
      </c>
    </row>
    <row r="8" spans="1:5" ht="12.75">
      <c r="A8" s="53">
        <v>5</v>
      </c>
      <c r="B8" t="s">
        <v>6</v>
      </c>
      <c r="C8" t="s">
        <v>47</v>
      </c>
      <c r="D8" t="s">
        <v>41</v>
      </c>
      <c r="E8" s="54" t="s">
        <v>48</v>
      </c>
    </row>
    <row r="9" spans="1:5" ht="12.75">
      <c r="A9" s="53">
        <v>6</v>
      </c>
      <c r="B9" t="s">
        <v>43</v>
      </c>
      <c r="C9" t="s">
        <v>47</v>
      </c>
      <c r="D9" t="s">
        <v>37</v>
      </c>
      <c r="E9" s="54" t="s">
        <v>48</v>
      </c>
    </row>
    <row r="11" ht="12.75">
      <c r="B11" t="s">
        <v>52</v>
      </c>
    </row>
    <row r="12" spans="1:5" ht="12.75">
      <c r="A12" s="53">
        <v>7</v>
      </c>
      <c r="B12" t="s">
        <v>42</v>
      </c>
      <c r="C12" t="s">
        <v>47</v>
      </c>
      <c r="D12" t="s">
        <v>38</v>
      </c>
      <c r="E12" s="54" t="s">
        <v>48</v>
      </c>
    </row>
    <row r="13" spans="1:5" ht="12.75">
      <c r="A13" s="53">
        <v>8</v>
      </c>
      <c r="B13" t="s">
        <v>36</v>
      </c>
      <c r="C13" t="s">
        <v>47</v>
      </c>
      <c r="D13" t="s">
        <v>44</v>
      </c>
      <c r="E13" s="54" t="s">
        <v>48</v>
      </c>
    </row>
    <row r="15" ht="12.75">
      <c r="B15" t="s">
        <v>57</v>
      </c>
    </row>
    <row r="16" spans="1:5" ht="12.75">
      <c r="A16" s="53">
        <v>9</v>
      </c>
      <c r="B16" t="s">
        <v>6</v>
      </c>
      <c r="C16" t="s">
        <v>47</v>
      </c>
      <c r="D16" t="s">
        <v>43</v>
      </c>
      <c r="E16" s="54" t="s">
        <v>56</v>
      </c>
    </row>
    <row r="18" ht="12.75">
      <c r="B18" t="s">
        <v>58</v>
      </c>
    </row>
    <row r="19" spans="1:5" ht="12.75">
      <c r="A19" s="53">
        <v>10</v>
      </c>
      <c r="B19" t="s">
        <v>41</v>
      </c>
      <c r="C19" t="s">
        <v>47</v>
      </c>
      <c r="D19" t="s">
        <v>37</v>
      </c>
      <c r="E19" s="54" t="s">
        <v>48</v>
      </c>
    </row>
    <row r="21" ht="12.75">
      <c r="B21" t="s">
        <v>59</v>
      </c>
    </row>
    <row r="22" spans="1:5" ht="12.75">
      <c r="A22" s="53">
        <v>11</v>
      </c>
      <c r="B22" t="s">
        <v>42</v>
      </c>
      <c r="C22" t="s">
        <v>47</v>
      </c>
      <c r="D22" t="s">
        <v>36</v>
      </c>
      <c r="E22" s="54" t="s">
        <v>48</v>
      </c>
    </row>
    <row r="24" ht="12.75">
      <c r="B24" t="s">
        <v>60</v>
      </c>
    </row>
    <row r="25" spans="1:4" ht="12.75">
      <c r="A25" s="53">
        <v>12</v>
      </c>
      <c r="B25" t="s">
        <v>38</v>
      </c>
      <c r="C25" t="s">
        <v>47</v>
      </c>
      <c r="D25" t="s">
        <v>44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2013-07-01T22:02:26Z</dcterms:modified>
  <cp:category/>
  <cp:version/>
  <cp:contentType/>
  <cp:contentStatus/>
</cp:coreProperties>
</file>